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ranklinenergy-my.sharepoint.com/personal/jsteele_franklinenergy_com/Documents/Reference Material/090125_calc_updates/"/>
    </mc:Choice>
  </mc:AlternateContent>
  <xr:revisionPtr revIDLastSave="37" documentId="8_{9D6876DA-7E9C-4C85-B202-CD862D5BFC21}" xr6:coauthVersionLast="47" xr6:coauthVersionMax="47" xr10:uidLastSave="{63041677-BE52-475F-B640-7A7AFBA30A38}"/>
  <bookViews>
    <workbookView xWindow="-120" yWindow="-120" windowWidth="29040" windowHeight="15720" tabRatio="419" activeTab="1" xr2:uid="{00000000-000D-0000-FFFF-FFFF00000000}"/>
  </bookViews>
  <sheets>
    <sheet name="Instructions" sheetId="6" r:id="rId1"/>
    <sheet name="General Info" sheetId="1" r:id="rId2"/>
    <sheet name="Calculator" sheetId="4" r:id="rId3"/>
    <sheet name="LOA Template" sheetId="7" r:id="rId4"/>
    <sheet name="Lookups" sheetId="2" state="hidden" r:id="rId5"/>
    <sheet name="Changelog" sheetId="5" state="hidden" r:id="rId6"/>
  </sheets>
  <definedNames>
    <definedName name="Blank">Lookups!$A$70</definedName>
    <definedName name="Install_Type">Lookups!$A$16:$A$17</definedName>
    <definedName name="ME_logo">Lookups!$A$69</definedName>
    <definedName name="ME_SVC_CTR">Lookups!$D$3:$D$12</definedName>
    <definedName name="NC_Post_Fixt_Code">Lookups!$AD$33:$AD$40</definedName>
    <definedName name="Op_Co">Lookups!$A$3:$A$6</definedName>
    <definedName name="OpCo_logo">INDIRECT('LOA Template'!$C$67)</definedName>
    <definedName name="PN_logo">Lookups!$A$68</definedName>
    <definedName name="PN_SVC_CTR">Lookups!$D$13:$D$28</definedName>
    <definedName name="Post_Fixture_Code">Lookups!$AD$33:$AD$46</definedName>
    <definedName name="PP_logo">Lookups!$A$67</definedName>
    <definedName name="PP_SVC_CTR">Lookups!$D$29:$D$31</definedName>
    <definedName name="Pre_Fixture_Code">Lookups!$AD$3:$AD$31</definedName>
    <definedName name="_xlnm.Print_Area" localSheetId="3">'LOA Template'!$B$2:$O$63</definedName>
    <definedName name="WPP_logo">Lookups!$A$66</definedName>
    <definedName name="WPP_SVC_CTR">Lookups!$D$32:$D$46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1" l="1"/>
  <c r="W5" i="4" s="1"/>
  <c r="G28" i="1" l="1"/>
  <c r="U7" i="4" l="1"/>
  <c r="U8" i="4"/>
  <c r="U9" i="4"/>
  <c r="U10" i="4"/>
  <c r="U11" i="4"/>
  <c r="U12" i="4"/>
  <c r="U13" i="4"/>
  <c r="U14" i="4"/>
  <c r="U15" i="4"/>
  <c r="U6" i="4"/>
  <c r="K7" i="4"/>
  <c r="L7" i="4"/>
  <c r="R7" i="4"/>
  <c r="S7" i="4" s="1"/>
  <c r="AX7" i="4" s="1"/>
  <c r="AP7" i="4"/>
  <c r="AD7" i="4"/>
  <c r="K8" i="4"/>
  <c r="M8" i="4" s="1"/>
  <c r="L8" i="4"/>
  <c r="R8" i="4"/>
  <c r="S8" i="4" s="1"/>
  <c r="AX8" i="4" s="1"/>
  <c r="AL8" i="4"/>
  <c r="AH8" i="4"/>
  <c r="K9" i="4"/>
  <c r="L9" i="4"/>
  <c r="R9" i="4"/>
  <c r="S9" i="4" s="1"/>
  <c r="AX9" i="4" s="1"/>
  <c r="AT9" i="4"/>
  <c r="AL9" i="4"/>
  <c r="K10" i="4"/>
  <c r="M10" i="4" s="1"/>
  <c r="L10" i="4"/>
  <c r="R10" i="4"/>
  <c r="S10" i="4" s="1"/>
  <c r="K11" i="4"/>
  <c r="M11" i="4" s="1"/>
  <c r="L11" i="4"/>
  <c r="R11" i="4"/>
  <c r="S11" i="4" s="1"/>
  <c r="BB11" i="4"/>
  <c r="AT11" i="4"/>
  <c r="K12" i="4"/>
  <c r="L12" i="4"/>
  <c r="R12" i="4"/>
  <c r="S12" i="4"/>
  <c r="AX12" i="4"/>
  <c r="K13" i="4"/>
  <c r="L13" i="4"/>
  <c r="R13" i="4"/>
  <c r="S13" i="4"/>
  <c r="BB13" i="4"/>
  <c r="K14" i="4"/>
  <c r="L14" i="4"/>
  <c r="R14" i="4"/>
  <c r="S14" i="4" s="1"/>
  <c r="AH14" i="4"/>
  <c r="K15" i="4"/>
  <c r="M15" i="4" s="1"/>
  <c r="L15" i="4"/>
  <c r="R15" i="4"/>
  <c r="S15" i="4"/>
  <c r="K6" i="4"/>
  <c r="C15" i="7"/>
  <c r="BW7" i="4"/>
  <c r="BW8" i="4"/>
  <c r="BW9" i="4"/>
  <c r="BW11" i="4"/>
  <c r="BW12" i="4"/>
  <c r="BW13" i="4"/>
  <c r="BW14" i="4"/>
  <c r="BW15" i="4"/>
  <c r="BW6" i="4"/>
  <c r="BV7" i="4"/>
  <c r="BV8" i="4"/>
  <c r="BV9" i="4"/>
  <c r="BV10" i="4"/>
  <c r="BV11" i="4"/>
  <c r="BV12" i="4"/>
  <c r="BV13" i="4"/>
  <c r="BV14" i="4"/>
  <c r="BV15" i="4"/>
  <c r="BV6" i="4"/>
  <c r="BU7" i="4"/>
  <c r="BU8" i="4"/>
  <c r="BU9" i="4"/>
  <c r="BU11" i="4"/>
  <c r="BU12" i="4"/>
  <c r="BU13" i="4"/>
  <c r="BU14" i="4"/>
  <c r="BU15" i="4"/>
  <c r="BU6" i="4"/>
  <c r="BT7" i="4"/>
  <c r="BT8" i="4"/>
  <c r="BT9" i="4"/>
  <c r="BT10" i="4"/>
  <c r="BT11" i="4"/>
  <c r="BT12" i="4"/>
  <c r="BT13" i="4"/>
  <c r="BT14" i="4"/>
  <c r="BT15" i="4"/>
  <c r="BT6" i="4"/>
  <c r="BS7" i="4"/>
  <c r="BS8" i="4"/>
  <c r="BS10" i="4"/>
  <c r="BS11" i="4"/>
  <c r="BS12" i="4"/>
  <c r="BS13" i="4"/>
  <c r="BS14" i="4"/>
  <c r="BS15" i="4"/>
  <c r="BS6" i="4"/>
  <c r="BR7" i="4"/>
  <c r="BR8" i="4"/>
  <c r="BR9" i="4"/>
  <c r="BR10" i="4"/>
  <c r="BR11" i="4"/>
  <c r="BR12" i="4"/>
  <c r="BR13" i="4"/>
  <c r="BR14" i="4"/>
  <c r="BR15" i="4"/>
  <c r="BR6" i="4"/>
  <c r="BQ7" i="4"/>
  <c r="BQ8" i="4"/>
  <c r="BQ10" i="4"/>
  <c r="BQ11" i="4"/>
  <c r="BQ12" i="4"/>
  <c r="BQ13" i="4"/>
  <c r="BQ14" i="4"/>
  <c r="BQ15" i="4"/>
  <c r="BQ6" i="4"/>
  <c r="BP7" i="4"/>
  <c r="BP8" i="4"/>
  <c r="BP9" i="4"/>
  <c r="BP10" i="4"/>
  <c r="BP11" i="4"/>
  <c r="BP12" i="4"/>
  <c r="BP13" i="4"/>
  <c r="BP14" i="4"/>
  <c r="BP15" i="4"/>
  <c r="BP6" i="4"/>
  <c r="BO7" i="4"/>
  <c r="BO9" i="4"/>
  <c r="BO10" i="4"/>
  <c r="BO11" i="4"/>
  <c r="BO12" i="4"/>
  <c r="BO13" i="4"/>
  <c r="BO14" i="4"/>
  <c r="BO6" i="4"/>
  <c r="BN7" i="4"/>
  <c r="BN8" i="4"/>
  <c r="BN9" i="4"/>
  <c r="BN10" i="4"/>
  <c r="BN11" i="4"/>
  <c r="BN12" i="4"/>
  <c r="BN13" i="4"/>
  <c r="BN14" i="4"/>
  <c r="BN15" i="4"/>
  <c r="BN6" i="4"/>
  <c r="BM7" i="4"/>
  <c r="BM9" i="4"/>
  <c r="BM10" i="4"/>
  <c r="BM11" i="4"/>
  <c r="BM12" i="4"/>
  <c r="BM13" i="4"/>
  <c r="BM14" i="4"/>
  <c r="BM6" i="4"/>
  <c r="BL7" i="4"/>
  <c r="BL8" i="4"/>
  <c r="BL9" i="4"/>
  <c r="BL10" i="4"/>
  <c r="BL11" i="4"/>
  <c r="BL12" i="4"/>
  <c r="BL13" i="4"/>
  <c r="BL14" i="4"/>
  <c r="BL15" i="4"/>
  <c r="BL6" i="4"/>
  <c r="BK8" i="4"/>
  <c r="BK9" i="4"/>
  <c r="BK10" i="4"/>
  <c r="BK11" i="4"/>
  <c r="BK12" i="4"/>
  <c r="BK13" i="4"/>
  <c r="BK14" i="4"/>
  <c r="BK15" i="4"/>
  <c r="BK6" i="4"/>
  <c r="BJ7" i="4"/>
  <c r="BJ8" i="4"/>
  <c r="BJ9" i="4"/>
  <c r="BJ10" i="4"/>
  <c r="BJ11" i="4"/>
  <c r="BJ12" i="4"/>
  <c r="BJ13" i="4"/>
  <c r="BJ14" i="4"/>
  <c r="BJ15" i="4"/>
  <c r="BJ6" i="4"/>
  <c r="BI7" i="4"/>
  <c r="BI8" i="4"/>
  <c r="BI9" i="4"/>
  <c r="BI10" i="4"/>
  <c r="BI11" i="4"/>
  <c r="BI12" i="4"/>
  <c r="BI13" i="4"/>
  <c r="BI14" i="4"/>
  <c r="BI15" i="4"/>
  <c r="BI6" i="4"/>
  <c r="BH7" i="4"/>
  <c r="BH8" i="4"/>
  <c r="BH9" i="4"/>
  <c r="BH10" i="4"/>
  <c r="BH11" i="4"/>
  <c r="BH12" i="4"/>
  <c r="BH13" i="4"/>
  <c r="BH14" i="4"/>
  <c r="BH15" i="4"/>
  <c r="BH6" i="4"/>
  <c r="BG7" i="4"/>
  <c r="BG8" i="4"/>
  <c r="BG9" i="4"/>
  <c r="BG10" i="4"/>
  <c r="BG11" i="4"/>
  <c r="BG12" i="4"/>
  <c r="BG13" i="4"/>
  <c r="BG14" i="4"/>
  <c r="BG15" i="4"/>
  <c r="BF7" i="4"/>
  <c r="BF8" i="4"/>
  <c r="BF9" i="4"/>
  <c r="BF10" i="4"/>
  <c r="BF11" i="4"/>
  <c r="BF12" i="4"/>
  <c r="BF13" i="4"/>
  <c r="BF14" i="4"/>
  <c r="BF15" i="4"/>
  <c r="BF6" i="4"/>
  <c r="BE7" i="4"/>
  <c r="BE8" i="4"/>
  <c r="BE9" i="4"/>
  <c r="BE10" i="4"/>
  <c r="BE11" i="4"/>
  <c r="BE12" i="4"/>
  <c r="BE13" i="4"/>
  <c r="BE14" i="4"/>
  <c r="BE15" i="4"/>
  <c r="BD6" i="4"/>
  <c r="BD7" i="4"/>
  <c r="BD8" i="4"/>
  <c r="BD9" i="4"/>
  <c r="BD10" i="4"/>
  <c r="BD11" i="4"/>
  <c r="BD12" i="4"/>
  <c r="BD13" i="4"/>
  <c r="BD14" i="4"/>
  <c r="BD15" i="4"/>
  <c r="C67" i="7"/>
  <c r="L6" i="4"/>
  <c r="D7" i="7"/>
  <c r="BC7" i="4"/>
  <c r="BC9" i="4"/>
  <c r="BC10" i="4"/>
  <c r="BC12" i="4"/>
  <c r="BC14" i="4"/>
  <c r="BB7" i="4"/>
  <c r="BB9" i="4"/>
  <c r="BB10" i="4"/>
  <c r="BB12" i="4"/>
  <c r="BB14" i="4"/>
  <c r="BA7" i="4"/>
  <c r="BA9" i="4"/>
  <c r="BA10" i="4"/>
  <c r="BA12" i="4"/>
  <c r="BA14" i="4"/>
  <c r="AZ7" i="4"/>
  <c r="AZ8" i="4"/>
  <c r="AZ9" i="4"/>
  <c r="AZ10" i="4"/>
  <c r="AZ11" i="4"/>
  <c r="AZ12" i="4"/>
  <c r="AZ13" i="4"/>
  <c r="AZ14" i="4"/>
  <c r="AZ15" i="4"/>
  <c r="AZ6" i="4"/>
  <c r="AY10" i="4"/>
  <c r="AY11" i="4"/>
  <c r="AX10" i="4"/>
  <c r="AX11" i="4"/>
  <c r="AW10" i="4"/>
  <c r="AW11" i="4"/>
  <c r="AV6" i="4"/>
  <c r="AV7" i="4"/>
  <c r="AV8" i="4"/>
  <c r="AV9" i="4"/>
  <c r="AV10" i="4"/>
  <c r="AV11" i="4"/>
  <c r="AV12" i="4"/>
  <c r="AV13" i="4"/>
  <c r="AV14" i="4"/>
  <c r="AV15" i="4"/>
  <c r="AU7" i="4"/>
  <c r="AU8" i="4"/>
  <c r="AU12" i="4"/>
  <c r="AU13" i="4"/>
  <c r="AU14" i="4"/>
  <c r="AU15" i="4"/>
  <c r="AT7" i="4"/>
  <c r="AT8" i="4"/>
  <c r="AT10" i="4"/>
  <c r="AT12" i="4"/>
  <c r="AT13" i="4"/>
  <c r="AT14" i="4"/>
  <c r="AT15" i="4"/>
  <c r="AS7" i="4"/>
  <c r="AS8" i="4"/>
  <c r="AS12" i="4"/>
  <c r="AS13" i="4"/>
  <c r="AS14" i="4"/>
  <c r="AS15" i="4"/>
  <c r="AR7" i="4"/>
  <c r="AR8" i="4"/>
  <c r="AR9" i="4"/>
  <c r="AR10" i="4"/>
  <c r="AR11" i="4"/>
  <c r="AR12" i="4"/>
  <c r="AR13" i="4"/>
  <c r="AR14" i="4"/>
  <c r="AR15" i="4"/>
  <c r="AR6" i="4"/>
  <c r="AQ8" i="4"/>
  <c r="AQ9" i="4"/>
  <c r="AQ11" i="4"/>
  <c r="AQ13" i="4"/>
  <c r="AQ14" i="4"/>
  <c r="AQ15" i="4"/>
  <c r="AQ6" i="4"/>
  <c r="AP8" i="4"/>
  <c r="AP9" i="4"/>
  <c r="AP11" i="4"/>
  <c r="AP13" i="4"/>
  <c r="AP14" i="4"/>
  <c r="AP15" i="4"/>
  <c r="AP6" i="4"/>
  <c r="AO8" i="4"/>
  <c r="AO9" i="4"/>
  <c r="AO11" i="4"/>
  <c r="AO13" i="4"/>
  <c r="AO14" i="4"/>
  <c r="AO15" i="4"/>
  <c r="AO6" i="4"/>
  <c r="AN7" i="4"/>
  <c r="AN8" i="4"/>
  <c r="AN9" i="4"/>
  <c r="AN10" i="4"/>
  <c r="AN11" i="4"/>
  <c r="AN12" i="4"/>
  <c r="AN13" i="4"/>
  <c r="AN14" i="4"/>
  <c r="AN15" i="4"/>
  <c r="AN6" i="4"/>
  <c r="AK7" i="4"/>
  <c r="AK8" i="4"/>
  <c r="AK9" i="4"/>
  <c r="AK10" i="4"/>
  <c r="AK11" i="4"/>
  <c r="AK12" i="4"/>
  <c r="AK13" i="4"/>
  <c r="AK14" i="4"/>
  <c r="AK15" i="4"/>
  <c r="AK6" i="4"/>
  <c r="AJ7" i="4"/>
  <c r="AJ8" i="4"/>
  <c r="AJ9" i="4"/>
  <c r="AJ10" i="4"/>
  <c r="AL10" i="4"/>
  <c r="AM10" i="4"/>
  <c r="AJ11" i="4"/>
  <c r="AL11" i="4"/>
  <c r="AM11" i="4"/>
  <c r="AJ12" i="4"/>
  <c r="AL12" i="4"/>
  <c r="AM12" i="4"/>
  <c r="AJ13" i="4"/>
  <c r="AJ14" i="4"/>
  <c r="AL14" i="4"/>
  <c r="AM14" i="4"/>
  <c r="AJ15" i="4"/>
  <c r="AL15" i="4"/>
  <c r="AM15" i="4"/>
  <c r="AJ6" i="4"/>
  <c r="AG7" i="4"/>
  <c r="AH7" i="4"/>
  <c r="AI7" i="4"/>
  <c r="AG10" i="4"/>
  <c r="AH10" i="4"/>
  <c r="AI10" i="4"/>
  <c r="AG11" i="4"/>
  <c r="AH11" i="4"/>
  <c r="AI11" i="4"/>
  <c r="AG13" i="4"/>
  <c r="AH13" i="4"/>
  <c r="AI13" i="4"/>
  <c r="AG15" i="4"/>
  <c r="AH15" i="4"/>
  <c r="AI15" i="4"/>
  <c r="AI6" i="4"/>
  <c r="AH6" i="4"/>
  <c r="AG6" i="4"/>
  <c r="AF7" i="4"/>
  <c r="AF8" i="4"/>
  <c r="AF9" i="4"/>
  <c r="AF10" i="4"/>
  <c r="AF11" i="4"/>
  <c r="AF12" i="4"/>
  <c r="AF13" i="4"/>
  <c r="AF14" i="4"/>
  <c r="AF15" i="4"/>
  <c r="AF6" i="4"/>
  <c r="AE8" i="4"/>
  <c r="AE9" i="4"/>
  <c r="AE11" i="4"/>
  <c r="AE12" i="4"/>
  <c r="AE13" i="4"/>
  <c r="AE14" i="4"/>
  <c r="AE15" i="4"/>
  <c r="AD8" i="4"/>
  <c r="AD9" i="4"/>
  <c r="AD11" i="4"/>
  <c r="AD12" i="4"/>
  <c r="AD13" i="4"/>
  <c r="AD14" i="4"/>
  <c r="AD15" i="4"/>
  <c r="AC8" i="4"/>
  <c r="AC9" i="4"/>
  <c r="AC11" i="4"/>
  <c r="AC12" i="4"/>
  <c r="AC13" i="4"/>
  <c r="AC14" i="4"/>
  <c r="AC15" i="4"/>
  <c r="AB7" i="4"/>
  <c r="AB8" i="4"/>
  <c r="AB9" i="4"/>
  <c r="AB10" i="4"/>
  <c r="AB11" i="4"/>
  <c r="AB12" i="4"/>
  <c r="AB13" i="4"/>
  <c r="AB14" i="4"/>
  <c r="AB15" i="4"/>
  <c r="AB6" i="4"/>
  <c r="X7" i="4"/>
  <c r="Z7" i="4"/>
  <c r="X8" i="4"/>
  <c r="Z8" i="4"/>
  <c r="X9" i="4"/>
  <c r="Z9" i="4"/>
  <c r="X10" i="4"/>
  <c r="X11" i="4"/>
  <c r="X12" i="4"/>
  <c r="Z12" i="4"/>
  <c r="X13" i="4"/>
  <c r="Z13" i="4"/>
  <c r="X14" i="4"/>
  <c r="Z14" i="4"/>
  <c r="X15" i="4"/>
  <c r="Z15" i="4"/>
  <c r="X6" i="4"/>
  <c r="G16" i="4"/>
  <c r="F7" i="4"/>
  <c r="F8" i="4"/>
  <c r="F9" i="4"/>
  <c r="F10" i="4"/>
  <c r="F11" i="4"/>
  <c r="F12" i="4"/>
  <c r="F13" i="4"/>
  <c r="F14" i="4"/>
  <c r="F15" i="4"/>
  <c r="F6" i="4"/>
  <c r="C11" i="7"/>
  <c r="M5" i="7"/>
  <c r="M4" i="7"/>
  <c r="G61" i="7"/>
  <c r="G59" i="7"/>
  <c r="G60" i="7"/>
  <c r="G58" i="7"/>
  <c r="C13" i="7"/>
  <c r="I16" i="4"/>
  <c r="AL7" i="4"/>
  <c r="BB8" i="4"/>
  <c r="AH9" i="4"/>
  <c r="AD10" i="4"/>
  <c r="Z11" i="4"/>
  <c r="AH12" i="4"/>
  <c r="AP12" i="4"/>
  <c r="AL13" i="4"/>
  <c r="AX13" i="4"/>
  <c r="AX14" i="4"/>
  <c r="AX15" i="4"/>
  <c r="R6" i="4"/>
  <c r="BA8" i="4"/>
  <c r="AG9" i="4"/>
  <c r="AO12" i="4"/>
  <c r="AC10" i="4"/>
  <c r="AQ12" i="4"/>
  <c r="P9" i="1"/>
  <c r="AW13" i="4"/>
  <c r="AY13" i="4"/>
  <c r="AE10" i="4"/>
  <c r="AI9" i="4"/>
  <c r="AM7" i="4"/>
  <c r="BC8" i="4"/>
  <c r="AC6" i="4"/>
  <c r="AD6" i="4"/>
  <c r="AE6" i="4"/>
  <c r="BQ9" i="4"/>
  <c r="BM8" i="4"/>
  <c r="BG6" i="4"/>
  <c r="BE6" i="4"/>
  <c r="AG12" i="4"/>
  <c r="BB15" i="4"/>
  <c r="AW15" i="4"/>
  <c r="AW14" i="4"/>
  <c r="Y11" i="4"/>
  <c r="BK7" i="4"/>
  <c r="BS9" i="4"/>
  <c r="AY14" i="4"/>
  <c r="BO8" i="4"/>
  <c r="BU10" i="4"/>
  <c r="BC15" i="4"/>
  <c r="BA15" i="4"/>
  <c r="AI12" i="4"/>
  <c r="AY15" i="4"/>
  <c r="BW10" i="4"/>
  <c r="AM13" i="4"/>
  <c r="AA11" i="4"/>
  <c r="AT6" i="4"/>
  <c r="Y7" i="4"/>
  <c r="AP10" i="4"/>
  <c r="Z10" i="4"/>
  <c r="Y15" i="4"/>
  <c r="BM15" i="4"/>
  <c r="Y14" i="4"/>
  <c r="AC7" i="4"/>
  <c r="BA13" i="4"/>
  <c r="AS11" i="4"/>
  <c r="AE7" i="4"/>
  <c r="AU11" i="4"/>
  <c r="AA7" i="4"/>
  <c r="AS6" i="4"/>
  <c r="Y10" i="4"/>
  <c r="Y9" i="4"/>
  <c r="Y8" i="4"/>
  <c r="Y12" i="4"/>
  <c r="Y13" i="4"/>
  <c r="BO15" i="4"/>
  <c r="AA15" i="4"/>
  <c r="AG8" i="4"/>
  <c r="AA14" i="4"/>
  <c r="AG14" i="4"/>
  <c r="AO10" i="4"/>
  <c r="AM9" i="4"/>
  <c r="AA9" i="4"/>
  <c r="AA12" i="4"/>
  <c r="AQ10" i="4"/>
  <c r="AA10" i="4"/>
  <c r="BC13" i="4"/>
  <c r="AA13" i="4"/>
  <c r="AI14" i="4"/>
  <c r="AU6" i="4"/>
  <c r="AI8" i="4"/>
  <c r="AA8" i="4"/>
  <c r="BA11" i="4"/>
  <c r="AS10" i="4"/>
  <c r="AM8" i="4"/>
  <c r="AM6" i="4"/>
  <c r="BC11" i="4"/>
  <c r="AU10" i="4"/>
  <c r="AW12" i="4"/>
  <c r="AS9" i="4"/>
  <c r="AY12" i="4"/>
  <c r="AU9" i="4"/>
  <c r="AL6" i="4"/>
  <c r="BB6" i="4"/>
  <c r="BC6" i="4"/>
  <c r="BA6" i="4"/>
  <c r="N15" i="4" l="1"/>
  <c r="O15" i="4" s="1"/>
  <c r="P15" i="4" s="1"/>
  <c r="M9" i="4"/>
  <c r="N11" i="4"/>
  <c r="O11" i="4" s="1"/>
  <c r="Q11" i="4" s="1"/>
  <c r="N12" i="4"/>
  <c r="O12" i="4" s="1"/>
  <c r="P12" i="4" s="1"/>
  <c r="M13" i="4"/>
  <c r="N10" i="4"/>
  <c r="O10" i="4" s="1"/>
  <c r="Q10" i="4" s="1"/>
  <c r="M12" i="4"/>
  <c r="BT16" i="4"/>
  <c r="D50" i="7" s="1"/>
  <c r="D33" i="7" s="1"/>
  <c r="BF16" i="4"/>
  <c r="BN16" i="4"/>
  <c r="M6" i="4"/>
  <c r="M7" i="4"/>
  <c r="AN16" i="4"/>
  <c r="D42" i="7" s="1"/>
  <c r="D25" i="7" s="1"/>
  <c r="AV16" i="4"/>
  <c r="D44" i="7" s="1"/>
  <c r="D27" i="7" s="1"/>
  <c r="AF16" i="4"/>
  <c r="D40" i="7" s="1"/>
  <c r="H40" i="7" s="1"/>
  <c r="K40" i="7" s="1"/>
  <c r="AL16" i="4"/>
  <c r="AR16" i="4"/>
  <c r="D43" i="7" s="1"/>
  <c r="D26" i="7" s="1"/>
  <c r="BJ16" i="4"/>
  <c r="AZ16" i="4"/>
  <c r="D45" i="7" s="1"/>
  <c r="H45" i="7" s="1"/>
  <c r="K45" i="7" s="1"/>
  <c r="BH16" i="4"/>
  <c r="D47" i="7" s="1"/>
  <c r="D30" i="7" s="1"/>
  <c r="BL16" i="4"/>
  <c r="D48" i="7" s="1"/>
  <c r="H48" i="7" s="1"/>
  <c r="AD16" i="4"/>
  <c r="AB16" i="4"/>
  <c r="D39" i="7" s="1"/>
  <c r="H39" i="7" s="1"/>
  <c r="K39" i="7" s="1"/>
  <c r="N9" i="4"/>
  <c r="AW9" i="4" s="1"/>
  <c r="N8" i="4"/>
  <c r="O8" i="4" s="1"/>
  <c r="P8" i="4" s="1"/>
  <c r="N7" i="4"/>
  <c r="N6" i="4"/>
  <c r="AS16" i="4"/>
  <c r="AG16" i="4"/>
  <c r="BE16" i="4"/>
  <c r="BC16" i="4"/>
  <c r="BO16" i="4"/>
  <c r="C9" i="7"/>
  <c r="BK16" i="4"/>
  <c r="AI16" i="4"/>
  <c r="BU16" i="4"/>
  <c r="BA16" i="4"/>
  <c r="BI16" i="4"/>
  <c r="D23" i="7"/>
  <c r="AW7" i="4"/>
  <c r="AP16" i="4"/>
  <c r="AE16" i="4"/>
  <c r="BM16" i="4"/>
  <c r="BB16" i="4"/>
  <c r="AM16" i="4"/>
  <c r="AU16" i="4"/>
  <c r="BG16" i="4"/>
  <c r="N13" i="4"/>
  <c r="O13" i="4" s="1"/>
  <c r="X16" i="4"/>
  <c r="D38" i="7" s="1"/>
  <c r="BR16" i="4"/>
  <c r="AC16" i="4"/>
  <c r="AH16" i="4"/>
  <c r="BS16" i="4"/>
  <c r="BV16" i="4"/>
  <c r="BW16" i="4"/>
  <c r="N14" i="4"/>
  <c r="O14" i="4" s="1"/>
  <c r="M14" i="4"/>
  <c r="AT16" i="4"/>
  <c r="R16" i="4"/>
  <c r="S6" i="4"/>
  <c r="Z6" i="4" s="1"/>
  <c r="Z16" i="4" s="1"/>
  <c r="AJ16" i="4"/>
  <c r="D41" i="7" s="1"/>
  <c r="AK16" i="4"/>
  <c r="BD16" i="4"/>
  <c r="D46" i="7" s="1"/>
  <c r="BP16" i="4"/>
  <c r="D49" i="7" s="1"/>
  <c r="BQ16" i="4"/>
  <c r="Q12" i="4" l="1"/>
  <c r="Q15" i="4"/>
  <c r="P11" i="4"/>
  <c r="O7" i="4"/>
  <c r="Q7" i="4" s="1"/>
  <c r="AO7" i="4"/>
  <c r="AO16" i="4" s="1"/>
  <c r="P10" i="4"/>
  <c r="AW6" i="4"/>
  <c r="Y6" i="4"/>
  <c r="Y16" i="4" s="1"/>
  <c r="H50" i="7"/>
  <c r="K50" i="7" s="1"/>
  <c r="M16" i="4"/>
  <c r="H44" i="7"/>
  <c r="K44" i="7" s="1"/>
  <c r="H42" i="7"/>
  <c r="K42" i="7" s="1"/>
  <c r="H43" i="7"/>
  <c r="K43" i="7" s="1"/>
  <c r="D28" i="7"/>
  <c r="H47" i="7"/>
  <c r="K47" i="7" s="1"/>
  <c r="D22" i="7"/>
  <c r="D31" i="7"/>
  <c r="K48" i="7"/>
  <c r="O6" i="4"/>
  <c r="P6" i="4" s="1"/>
  <c r="O9" i="4"/>
  <c r="P9" i="4" s="1"/>
  <c r="AW8" i="4"/>
  <c r="Q8" i="4"/>
  <c r="AY8" i="4" s="1"/>
  <c r="N16" i="4"/>
  <c r="G32" i="1" s="1"/>
  <c r="D21" i="7"/>
  <c r="H38" i="7"/>
  <c r="K38" i="7" s="1"/>
  <c r="D32" i="7"/>
  <c r="H49" i="7"/>
  <c r="K49" i="7" s="1"/>
  <c r="Q13" i="4"/>
  <c r="P13" i="4"/>
  <c r="D29" i="7"/>
  <c r="H46" i="7"/>
  <c r="K46" i="7" s="1"/>
  <c r="D24" i="7"/>
  <c r="H41" i="7"/>
  <c r="K41" i="7" s="1"/>
  <c r="AX6" i="4"/>
  <c r="AX16" i="4" s="1"/>
  <c r="S16" i="4"/>
  <c r="G33" i="1" s="1"/>
  <c r="Q14" i="4"/>
  <c r="P14" i="4"/>
  <c r="AW16" i="4" l="1"/>
  <c r="AY7" i="4"/>
  <c r="AQ7" i="4"/>
  <c r="AQ16" i="4" s="1"/>
  <c r="P7" i="4"/>
  <c r="Q6" i="4"/>
  <c r="AA6" i="4" s="1"/>
  <c r="AA16" i="4" s="1"/>
  <c r="Q9" i="4"/>
  <c r="AY9" i="4" s="1"/>
  <c r="AY6" i="4"/>
  <c r="Q16" i="4" l="1"/>
  <c r="G34" i="1" s="1"/>
  <c r="I13" i="1" s="1"/>
  <c r="AY16" i="4"/>
  <c r="I15" i="1" l="1"/>
</calcChain>
</file>

<file path=xl/sharedStrings.xml><?xml version="1.0" encoding="utf-8"?>
<sst xmlns="http://schemas.openxmlformats.org/spreadsheetml/2006/main" count="651" uniqueCount="358">
  <si>
    <t xml:space="preserve">Op Co </t>
  </si>
  <si>
    <t xml:space="preserve">Tax ID </t>
  </si>
  <si>
    <t>Service Center</t>
  </si>
  <si>
    <t>Met-Ed</t>
  </si>
  <si>
    <t>Penelec</t>
  </si>
  <si>
    <t>Penn Power</t>
  </si>
  <si>
    <t>West Penn Power</t>
  </si>
  <si>
    <t>23-0870160</t>
  </si>
  <si>
    <t>25-0718085</t>
  </si>
  <si>
    <t>25-0718810</t>
  </si>
  <si>
    <t>13-5480882</t>
  </si>
  <si>
    <t>Bradford</t>
  </si>
  <si>
    <t>Clearfield</t>
  </si>
  <si>
    <t>Dubois</t>
  </si>
  <si>
    <t>Erie</t>
  </si>
  <si>
    <t>Huntingdon</t>
  </si>
  <si>
    <t>Indiana</t>
  </si>
  <si>
    <t>Lewistown</t>
  </si>
  <si>
    <t>Meadville</t>
  </si>
  <si>
    <t>Oil City</t>
  </si>
  <si>
    <t>Philipsburg</t>
  </si>
  <si>
    <t>Shippensburg</t>
  </si>
  <si>
    <t>Warren</t>
  </si>
  <si>
    <t xml:space="preserve">Operating Company   </t>
  </si>
  <si>
    <t xml:space="preserve">Service Center    </t>
  </si>
  <si>
    <t>Drop Down Logic</t>
  </si>
  <si>
    <t>Boyertown</t>
  </si>
  <si>
    <t>Dillsburg</t>
  </si>
  <si>
    <t>Easton</t>
  </si>
  <si>
    <t>Gettysburg</t>
  </si>
  <si>
    <t>Hamburg</t>
  </si>
  <si>
    <t>Hanover</t>
  </si>
  <si>
    <t>Lebanon</t>
  </si>
  <si>
    <t>Reading</t>
  </si>
  <si>
    <t>Stroudsburg</t>
  </si>
  <si>
    <t>York</t>
  </si>
  <si>
    <t>Clark</t>
  </si>
  <si>
    <t>Cranberry</t>
  </si>
  <si>
    <t>New Castle</t>
  </si>
  <si>
    <t>Arnold</t>
  </si>
  <si>
    <t>Boyce</t>
  </si>
  <si>
    <t>Butler</t>
  </si>
  <si>
    <t>Charleroi</t>
  </si>
  <si>
    <t>Jeannette</t>
  </si>
  <si>
    <t>Jefferson</t>
  </si>
  <si>
    <t>Kittanning</t>
  </si>
  <si>
    <t>Latrobe</t>
  </si>
  <si>
    <t>McDonald</t>
  </si>
  <si>
    <t>Pleasant Valley</t>
  </si>
  <si>
    <t>St Mary</t>
  </si>
  <si>
    <t>State College</t>
  </si>
  <si>
    <t>Uniontown</t>
  </si>
  <si>
    <t>Washington</t>
  </si>
  <si>
    <t>Waynesboro</t>
  </si>
  <si>
    <t xml:space="preserve">Crew's Work Request #    </t>
  </si>
  <si>
    <t xml:space="preserve">CIAC Incentive Amount     </t>
  </si>
  <si>
    <t xml:space="preserve">Cost of Removal Incentive Amount    </t>
  </si>
  <si>
    <t xml:space="preserve">Operating Company Contact Name    </t>
  </si>
  <si>
    <t xml:space="preserve">Operating Company Contact Title    </t>
  </si>
  <si>
    <t xml:space="preserve">Operating Company Contact Email Address    </t>
  </si>
  <si>
    <t xml:space="preserve">Operating Company Contact Telephone    </t>
  </si>
  <si>
    <t xml:space="preserve">Street Lighting Account Number    </t>
  </si>
  <si>
    <t>Project Summary</t>
  </si>
  <si>
    <t xml:space="preserve">Act 129 Participant    </t>
  </si>
  <si>
    <t xml:space="preserve">Facility Type    </t>
  </si>
  <si>
    <t xml:space="preserve">Mailing Address for Check    </t>
  </si>
  <si>
    <t xml:space="preserve">Customer Class    </t>
  </si>
  <si>
    <t xml:space="preserve">Total Incentive    </t>
  </si>
  <si>
    <t>Line Item</t>
  </si>
  <si>
    <t>Municipality</t>
  </si>
  <si>
    <t>Area Description</t>
  </si>
  <si>
    <t>Exterior HOU</t>
  </si>
  <si>
    <t>Pre Fixture Qty</t>
  </si>
  <si>
    <t>Pre Fixture Code</t>
  </si>
  <si>
    <t>Post Fixture Qty</t>
  </si>
  <si>
    <t>Post Fixture Code</t>
  </si>
  <si>
    <t>Annual Energy Savings (kWh)</t>
  </si>
  <si>
    <t>Approximate Cost Per Fixture</t>
  </si>
  <si>
    <t>Total Fixture Cost</t>
  </si>
  <si>
    <t>Totals</t>
  </si>
  <si>
    <t>Pre Installation Data</t>
  </si>
  <si>
    <t>Post Installation Data</t>
  </si>
  <si>
    <t>Incentive Calculations (Cap $220 per fixture)</t>
  </si>
  <si>
    <t>Equipment Costs</t>
  </si>
  <si>
    <t>Pre Watts/ Fixture</t>
  </si>
  <si>
    <t>Post Watts/ Fixture</t>
  </si>
  <si>
    <t>Energy Calculations</t>
  </si>
  <si>
    <t>Author</t>
  </si>
  <si>
    <t>Street Lighting Calculator Changelog</t>
  </si>
  <si>
    <t>Ryan Novosedliak</t>
  </si>
  <si>
    <t>Version</t>
  </si>
  <si>
    <t>Changes</t>
  </si>
  <si>
    <t>Done By</t>
  </si>
  <si>
    <t>Date</t>
  </si>
  <si>
    <t>Creation of format</t>
  </si>
  <si>
    <t>Jim Hall</t>
  </si>
  <si>
    <t>1.16.7.8.1</t>
  </si>
  <si>
    <t>Addition of changelog/calculator format</t>
  </si>
  <si>
    <t>Table 2: Fixture Codes</t>
  </si>
  <si>
    <t>FIXTURE CODE</t>
  </si>
  <si>
    <t>LAMP CODE</t>
  </si>
  <si>
    <t>DESCRIPTION</t>
  </si>
  <si>
    <t>BALLAST</t>
  </si>
  <si>
    <t>LAMPS/ FIXTURE</t>
  </si>
  <si>
    <t>WATTS/ LAMP</t>
  </si>
  <si>
    <t>WATTS/ FIXTURE</t>
  </si>
  <si>
    <t>FIXTURE COST</t>
  </si>
  <si>
    <t>I100/1</t>
  </si>
  <si>
    <t>I100</t>
  </si>
  <si>
    <t>Incandescent, (1) 100W lamp</t>
  </si>
  <si>
    <t>NA</t>
  </si>
  <si>
    <t>I105/1</t>
  </si>
  <si>
    <t>I105</t>
  </si>
  <si>
    <t>Incandescent, (1) 105W lamp</t>
  </si>
  <si>
    <t>I200/1</t>
  </si>
  <si>
    <t>I200</t>
  </si>
  <si>
    <t>Incandescent, (1) 200W lamp</t>
  </si>
  <si>
    <t>I205/1</t>
  </si>
  <si>
    <t>I205</t>
  </si>
  <si>
    <t>Incandescent, (1) 205W lamp</t>
  </si>
  <si>
    <t>I325/1</t>
  </si>
  <si>
    <t>I325</t>
  </si>
  <si>
    <t>Incandescent, (1) 325W lamp</t>
  </si>
  <si>
    <t>I327/1</t>
  </si>
  <si>
    <t>I327</t>
  </si>
  <si>
    <t>Incandescent, (1) 327W lamp</t>
  </si>
  <si>
    <t>I450/1</t>
  </si>
  <si>
    <t>I450</t>
  </si>
  <si>
    <t>Incandescent, (1) 450W lamp</t>
  </si>
  <si>
    <t>I860/1</t>
  </si>
  <si>
    <t>I860</t>
  </si>
  <si>
    <t>Incandescent, (1) 860W lamp</t>
  </si>
  <si>
    <t>High Pressure Sodium Street Light Fixtures</t>
  </si>
  <si>
    <t>HPS70/1</t>
  </si>
  <si>
    <t>HPS70</t>
  </si>
  <si>
    <t>High Pressure Sodium, (1) 70W lamp</t>
  </si>
  <si>
    <t>CWA</t>
  </si>
  <si>
    <t>HPS100/1</t>
  </si>
  <si>
    <t>HPS100</t>
  </si>
  <si>
    <t>High Pressure Sodium, (1) 100W lamp</t>
  </si>
  <si>
    <t>HPS150/1</t>
  </si>
  <si>
    <t>HPS150</t>
  </si>
  <si>
    <t>High Pressure Sodium, (1) 150W lamp</t>
  </si>
  <si>
    <t>HPS200/1</t>
  </si>
  <si>
    <t>HPS200</t>
  </si>
  <si>
    <t>High Pressure Sodium, (1) 200W lamp</t>
  </si>
  <si>
    <t>HPS250/1</t>
  </si>
  <si>
    <t>HPS250</t>
  </si>
  <si>
    <t>High Pressure Sodium, (1) 250W lamp</t>
  </si>
  <si>
    <t>HPS400/1</t>
  </si>
  <si>
    <t>HPS400</t>
  </si>
  <si>
    <t>High Pressure Sodium, (1) 400W lamp</t>
  </si>
  <si>
    <t>HPS800/1</t>
  </si>
  <si>
    <t>HPS800</t>
  </si>
  <si>
    <t>High Pressure Sodium, (1) 800W lamp</t>
  </si>
  <si>
    <t>Metal Halide Street Light Fixtures</t>
  </si>
  <si>
    <t>MH100/1</t>
  </si>
  <si>
    <t>MH100</t>
  </si>
  <si>
    <t>Metal Halide, (1) 100W lamp</t>
  </si>
  <si>
    <t>MH175/1</t>
  </si>
  <si>
    <t>MH175</t>
  </si>
  <si>
    <t>Metal Halide, (1) 175W lamp</t>
  </si>
  <si>
    <t>MH250/1</t>
  </si>
  <si>
    <t>MH250</t>
  </si>
  <si>
    <t>Metal Halide, (1) 250W lamp</t>
  </si>
  <si>
    <t>MH400/1</t>
  </si>
  <si>
    <t>MH400</t>
  </si>
  <si>
    <t>Metal Halide, (1) 400W lamp</t>
  </si>
  <si>
    <t>MH1000/1</t>
  </si>
  <si>
    <t>MH1000</t>
  </si>
  <si>
    <t>Metal Halide, (1) 1000W lamp</t>
  </si>
  <si>
    <t>Mercury Vapor Street Light Fixtures</t>
  </si>
  <si>
    <t>MV100/1</t>
  </si>
  <si>
    <t>MV100</t>
  </si>
  <si>
    <t>Mercury Vapor, (1) 100W lamp</t>
  </si>
  <si>
    <t>MV175/1</t>
  </si>
  <si>
    <t>MV175</t>
  </si>
  <si>
    <t>Mercury Vapor, (1) 175W lamp</t>
  </si>
  <si>
    <t>MV250/1</t>
  </si>
  <si>
    <t>MV250</t>
  </si>
  <si>
    <t>Mercury Vapor, (1) 250W lamp</t>
  </si>
  <si>
    <t>MV400/1</t>
  </si>
  <si>
    <t>MV400</t>
  </si>
  <si>
    <t>Mercury Vapor, (1) 400W lamp</t>
  </si>
  <si>
    <t>MV700/1</t>
  </si>
  <si>
    <t>MV700</t>
  </si>
  <si>
    <t>Mercury Vapor, (1) 700W lamp</t>
  </si>
  <si>
    <t>MV1000/1</t>
  </si>
  <si>
    <t>MV1000</t>
  </si>
  <si>
    <t>Mercury Vapor, (1) 1000W lamp</t>
  </si>
  <si>
    <t>LED Street Light Fixtures</t>
  </si>
  <si>
    <t>LED50/1 CPT</t>
  </si>
  <si>
    <t>LED50 CPT</t>
  </si>
  <si>
    <t>LED, (1) 50W lamp (colonial post top)</t>
  </si>
  <si>
    <t>LED90/1 CPT</t>
  </si>
  <si>
    <t>LED90 CPT</t>
  </si>
  <si>
    <t>LED, (1) 90W lamp (colonial post top)</t>
  </si>
  <si>
    <t>LED50/1 APT</t>
  </si>
  <si>
    <t>LED50 APT</t>
  </si>
  <si>
    <t>LED, (1) 50W lamp (acorn post top)</t>
  </si>
  <si>
    <t>LED90/1 APT</t>
  </si>
  <si>
    <t>LED90 APT</t>
  </si>
  <si>
    <t>LED, (1) 90W lamp (acorn post top)</t>
  </si>
  <si>
    <t>LED50/1 CH</t>
  </si>
  <si>
    <t>LED50 CH</t>
  </si>
  <si>
    <t>LED, (1) 50W lamp (cobra head)</t>
  </si>
  <si>
    <t>LED90/1 CH</t>
  </si>
  <si>
    <t>LED90 CH</t>
  </si>
  <si>
    <t>LED, (1) 90W lamp (cobra head)</t>
  </si>
  <si>
    <t>LED130/1 CH</t>
  </si>
  <si>
    <t>LED130 CH</t>
  </si>
  <si>
    <t>LED, (1) 130W lamp (cobra head)</t>
  </si>
  <si>
    <t>LED260/1 CH</t>
  </si>
  <si>
    <t>LED260 CH</t>
  </si>
  <si>
    <t>LED, (1) 260W lamp (cobra head)</t>
  </si>
  <si>
    <t>Uncapped Incentive</t>
  </si>
  <si>
    <t>Uncapped Incentive Per Fixture</t>
  </si>
  <si>
    <t>1.16.7.8.2</t>
  </si>
  <si>
    <t>Addition of calculator programming</t>
  </si>
  <si>
    <t>Capped Incentive of Line Item</t>
  </si>
  <si>
    <t>Annual kW Savings</t>
  </si>
  <si>
    <t>1.16.7.8.3</t>
  </si>
  <si>
    <t>Formatting of Calculator to match standard styles</t>
  </si>
  <si>
    <t>Date:</t>
  </si>
  <si>
    <t>Table 3: Addresses</t>
  </si>
  <si>
    <t>Sincerely,</t>
  </si>
  <si>
    <t>Print Name:</t>
  </si>
  <si>
    <t>Title:</t>
  </si>
  <si>
    <t>1.16.7.8.4</t>
  </si>
  <si>
    <t>Added Instructions Tab and formated LOA Tab</t>
  </si>
  <si>
    <t>Table 4 Pictures</t>
  </si>
  <si>
    <t>Lookups!A52</t>
  </si>
  <si>
    <t>Lookups!A53</t>
  </si>
  <si>
    <t>Lookups!A54</t>
  </si>
  <si>
    <t>Lookups!A55</t>
  </si>
  <si>
    <t>1.16.7.11.1</t>
  </si>
  <si>
    <t>Added LOA/formatted picture to appear based on OPCO selection</t>
  </si>
  <si>
    <t>Instructions</t>
  </si>
  <si>
    <t>Worksheet Version</t>
  </si>
  <si>
    <t xml:space="preserve">Calculator for GNI Street Lighting </t>
  </si>
  <si>
    <t>Calculator Key</t>
  </si>
  <si>
    <t>White Cell</t>
  </si>
  <si>
    <t>Grey Cell</t>
  </si>
  <si>
    <t>Blue Cell</t>
  </si>
  <si>
    <t>This is a field that requires an input</t>
  </si>
  <si>
    <t>This is a calculated field</t>
  </si>
  <si>
    <t>This cell is a heading</t>
  </si>
  <si>
    <t>Column Heading</t>
  </si>
  <si>
    <t>Pre Quantity</t>
  </si>
  <si>
    <t>Post Quantity</t>
  </si>
  <si>
    <t>Annual kWh Savings</t>
  </si>
  <si>
    <t>Uncapped Incentive/Fixture</t>
  </si>
  <si>
    <t>Capped Incentive</t>
  </si>
  <si>
    <t>Description</t>
  </si>
  <si>
    <t>Municipality where the lights are installed</t>
  </si>
  <si>
    <t>Street name of installation</t>
  </si>
  <si>
    <t>Deemed Hours of Operation</t>
  </si>
  <si>
    <t>The quanity of lights to be changed</t>
  </si>
  <si>
    <t>The type of lights to be changed</t>
  </si>
  <si>
    <t>The quanity of lights installed</t>
  </si>
  <si>
    <t>The type of lights installed</t>
  </si>
  <si>
    <t>Annual kW savings of that line item</t>
  </si>
  <si>
    <t>Annual kWh savings of that line item</t>
  </si>
  <si>
    <t>The uncapped incentive of the line item/fixture</t>
  </si>
  <si>
    <t>The total capped incentive of that line item</t>
  </si>
  <si>
    <t>The total fixture cost of the line item</t>
  </si>
  <si>
    <t>Finalized Formatting/Sent for Approval</t>
  </si>
  <si>
    <t xml:space="preserve"> Site Information</t>
  </si>
  <si>
    <t xml:space="preserve">Project Name for Letter of Attestation    </t>
  </si>
  <si>
    <t>Project Equipment Cost Breakdown:</t>
  </si>
  <si>
    <t>Fixture Type</t>
  </si>
  <si>
    <t>Cost per Fixture</t>
  </si>
  <si>
    <t>Total Equipment Cost:</t>
  </si>
  <si>
    <t>Number of Fixtures</t>
  </si>
  <si>
    <t>Cost of Fixture</t>
  </si>
  <si>
    <t>Total Cost</t>
  </si>
  <si>
    <t>Incandescent Street Light Fixtures</t>
  </si>
  <si>
    <t>X</t>
  </si>
  <si>
    <t>=</t>
  </si>
  <si>
    <t>I declare that the above statement is true and accurate to the best of my knowledge.</t>
  </si>
  <si>
    <t>Contact Telephone Number:</t>
  </si>
  <si>
    <t>Contact E-mail Address:</t>
  </si>
  <si>
    <t>2800 Pottsville Pike</t>
  </si>
  <si>
    <t>Reading, PA 19605</t>
  </si>
  <si>
    <t>Erie, PA 16509</t>
  </si>
  <si>
    <t>5404 Evans Road</t>
  </si>
  <si>
    <t>800 Cabin Hill Drive</t>
  </si>
  <si>
    <t>Greensburg, PA 15601</t>
  </si>
  <si>
    <t>General Project Information</t>
  </si>
  <si>
    <t xml:space="preserve">Annual Estimated kWh Savings    </t>
  </si>
  <si>
    <t xml:space="preserve">Project Completion Date for LOA    </t>
  </si>
  <si>
    <t xml:space="preserve">Project ID Number (e.g., FPSLPR123456)    </t>
  </si>
  <si>
    <t>Cost of Removal Accounting for Incentive                      
Co Code   GL#   Order#   Cost Center</t>
  </si>
  <si>
    <t>50W Colonial Post Top</t>
  </si>
  <si>
    <t>90W Colonial Post Top</t>
  </si>
  <si>
    <t>50W Acorn Post Top</t>
  </si>
  <si>
    <t>90W Acorn Post Top</t>
  </si>
  <si>
    <t>50W Cobra Head</t>
  </si>
  <si>
    <t>90W Cobra Head</t>
  </si>
  <si>
    <t>130W Cobra Head</t>
  </si>
  <si>
    <t>260W Cobra Head</t>
  </si>
  <si>
    <r>
      <rPr>
        <b/>
        <sz val="11"/>
        <color indexed="9"/>
        <rFont val="Calibri"/>
        <family val="2"/>
      </rPr>
      <t>Δ</t>
    </r>
    <r>
      <rPr>
        <b/>
        <sz val="11"/>
        <color indexed="9"/>
        <rFont val="Calibri"/>
        <family val="2"/>
      </rPr>
      <t>kW</t>
    </r>
  </si>
  <si>
    <t>Quantity</t>
  </si>
  <si>
    <t>kWh</t>
  </si>
  <si>
    <t>Cost</t>
  </si>
  <si>
    <t>Incentive</t>
  </si>
  <si>
    <t xml:space="preserve">CIAC - Accounting for Incentive Rebate                              Co Code   GL#   Order#   Cost Center       </t>
  </si>
  <si>
    <t>Formatted LOA for easy printing, changed color scheme</t>
  </si>
  <si>
    <t>Revised general info tab to include LOA template fields</t>
  </si>
  <si>
    <t>2939 North Hermitage Road</t>
  </si>
  <si>
    <t>Clark, PA 16113</t>
  </si>
  <si>
    <t>Lookups!A56</t>
  </si>
  <si>
    <t>Blank</t>
  </si>
  <si>
    <t>High Pressure Sodium fixture 100W lamp</t>
  </si>
  <si>
    <t>High Pressure Sodium fixture 150W lamp</t>
  </si>
  <si>
    <t>High Pressure Sodium fixture 200W lamp</t>
  </si>
  <si>
    <t>High Pressure Sodium fixture 250W lamp</t>
  </si>
  <si>
    <t>High Pressure Sodium fixture 400W lamp</t>
  </si>
  <si>
    <t>200W High Pressure Sodium</t>
  </si>
  <si>
    <t>100W High Pressure Sodium</t>
  </si>
  <si>
    <t>150W High Pressure Sodium</t>
  </si>
  <si>
    <t>250W High Pressure Sodium</t>
  </si>
  <si>
    <t>400W High Pressure Sodium</t>
  </si>
  <si>
    <t xml:space="preserve">Total Equipment Cost    </t>
  </si>
  <si>
    <t>Altoona</t>
  </si>
  <si>
    <t>Johnstown</t>
  </si>
  <si>
    <t>Somerset</t>
  </si>
  <si>
    <t>Towanda</t>
  </si>
  <si>
    <t>Added additional First Energy service centers to the general info tab drop down</t>
  </si>
  <si>
    <t>Added option for new construction/installation</t>
  </si>
  <si>
    <t>Installation Type</t>
  </si>
  <si>
    <t>New Installation</t>
  </si>
  <si>
    <t>Existing Fixture Replacement</t>
  </si>
  <si>
    <t>Installation type</t>
  </si>
  <si>
    <t>Choose either Existing Fixture Replacement or New Installation</t>
  </si>
  <si>
    <t>BASELINE FIXTURE CODE</t>
  </si>
  <si>
    <t>BASELINE FIXTURE WATTAGE</t>
  </si>
  <si>
    <t>LAMPS/
FIXTURE</t>
  </si>
  <si>
    <t>WATTS/
LAMP</t>
  </si>
  <si>
    <t>Pre Fixture Codes</t>
  </si>
  <si>
    <t>Post Fixt Code Drop Down Logic</t>
  </si>
  <si>
    <r>
      <t xml:space="preserve">Post Fixture Code
</t>
    </r>
    <r>
      <rPr>
        <b/>
        <sz val="9"/>
        <color indexed="9"/>
        <rFont val="Calibri"/>
        <family val="2"/>
      </rPr>
      <t>(drop down menu)</t>
    </r>
  </si>
  <si>
    <r>
      <t xml:space="preserve">Pre Fixture Code
</t>
    </r>
    <r>
      <rPr>
        <b/>
        <sz val="9"/>
        <color indexed="9"/>
        <rFont val="Calibri"/>
        <family val="2"/>
      </rPr>
      <t>(drop down menu)</t>
    </r>
  </si>
  <si>
    <r>
      <t xml:space="preserve">Installation Type
</t>
    </r>
    <r>
      <rPr>
        <b/>
        <sz val="9"/>
        <color indexed="9"/>
        <rFont val="Calibri"/>
        <family val="2"/>
      </rPr>
      <t>(drop down menu)</t>
    </r>
  </si>
  <si>
    <t>Incentive Rate</t>
  </si>
  <si>
    <t>PHASE IV Street Lighting Calculator</t>
  </si>
  <si>
    <t xml:space="preserve"> ACT 129 Phase IV Street Lighting Inventory Form | Version 4.1</t>
  </si>
  <si>
    <t>Ashley Faircloth</t>
  </si>
  <si>
    <t>LAMP COST</t>
  </si>
  <si>
    <t>Updated version, Updated to Phase IV documentation, revised new installation baseline HPS</t>
  </si>
  <si>
    <t>Utility - Customer Type</t>
  </si>
  <si>
    <t>Default</t>
  </si>
  <si>
    <t xml:space="preserve">Selection </t>
  </si>
  <si>
    <t>Penelec - LCI</t>
  </si>
  <si>
    <t xml:space="preserve">Updated with Utility - Customer Type selection on general info tab, when default is selected, the rate is halved in line with the 07/15/25 rate incentive update from FE. When PN-LCI is selected, the standard rate is selected.  </t>
  </si>
  <si>
    <t xml:space="preserve">Jacob Steele </t>
  </si>
  <si>
    <t>Updated to incentive rates effective 9/1/25</t>
  </si>
  <si>
    <t>Met-Ed LCI/SCI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</si>
</sst>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[&lt;=9999999]###\-####;\(###\)\ ###\-####"/>
    <numFmt numFmtId="166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9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1" xfId="0" applyFont="1" applyFill="1" applyBorder="1"/>
    <xf numFmtId="0" fontId="7" fillId="3" borderId="0" xfId="0" applyFont="1" applyFill="1"/>
    <xf numFmtId="0" fontId="7" fillId="3" borderId="7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8" xfId="0" applyFont="1" applyFill="1" applyBorder="1"/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left"/>
    </xf>
    <xf numFmtId="14" fontId="0" fillId="0" borderId="0" xfId="0" applyNumberFormat="1"/>
    <xf numFmtId="44" fontId="0" fillId="0" borderId="7" xfId="0" applyNumberFormat="1" applyBorder="1"/>
    <xf numFmtId="0" fontId="0" fillId="4" borderId="0" xfId="0" applyFill="1"/>
    <xf numFmtId="0" fontId="8" fillId="4" borderId="0" xfId="0" applyFont="1" applyFill="1"/>
    <xf numFmtId="0" fontId="6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5" borderId="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64" fontId="0" fillId="6" borderId="10" xfId="0" applyNumberFormat="1" applyFill="1" applyBorder="1"/>
    <xf numFmtId="164" fontId="0" fillId="6" borderId="12" xfId="0" applyNumberFormat="1" applyFill="1" applyBorder="1"/>
    <xf numFmtId="0" fontId="0" fillId="0" borderId="0" xfId="0" applyAlignment="1">
      <alignment horizontal="center" vertical="center"/>
    </xf>
    <xf numFmtId="3" fontId="0" fillId="6" borderId="11" xfId="0" applyNumberForma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7" borderId="4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5" xfId="0" applyFill="1" applyBorder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0" fillId="7" borderId="0" xfId="0" applyFill="1"/>
    <xf numFmtId="0" fontId="9" fillId="3" borderId="0" xfId="0" applyFont="1" applyFill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/>
    <xf numFmtId="0" fontId="10" fillId="3" borderId="14" xfId="0" applyFont="1" applyFill="1" applyBorder="1"/>
    <xf numFmtId="0" fontId="0" fillId="0" borderId="9" xfId="0" applyBorder="1"/>
    <xf numFmtId="0" fontId="6" fillId="8" borderId="9" xfId="0" applyFont="1" applyFill="1" applyBorder="1" applyAlignment="1">
      <alignment vertical="center"/>
    </xf>
    <xf numFmtId="0" fontId="11" fillId="8" borderId="5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11" fillId="8" borderId="1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4" fontId="7" fillId="6" borderId="15" xfId="0" applyNumberFormat="1" applyFont="1" applyFill="1" applyBorder="1"/>
    <xf numFmtId="0" fontId="0" fillId="9" borderId="0" xfId="0" applyFill="1"/>
    <xf numFmtId="0" fontId="12" fillId="9" borderId="0" xfId="0" applyFont="1" applyFill="1"/>
    <xf numFmtId="0" fontId="0" fillId="9" borderId="0" xfId="0" applyFill="1" applyAlignment="1">
      <alignment horizontal="center" vertical="center"/>
    </xf>
    <xf numFmtId="0" fontId="0" fillId="10" borderId="0" xfId="0" applyFill="1"/>
    <xf numFmtId="0" fontId="13" fillId="3" borderId="0" xfId="0" applyFont="1" applyFill="1"/>
    <xf numFmtId="0" fontId="9" fillId="3" borderId="0" xfId="0" applyFont="1" applyFill="1"/>
    <xf numFmtId="3" fontId="0" fillId="6" borderId="15" xfId="0" applyNumberForma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4" fontId="7" fillId="6" borderId="12" xfId="0" applyNumberFormat="1" applyFont="1" applyFill="1" applyBorder="1"/>
    <xf numFmtId="3" fontId="0" fillId="4" borderId="0" xfId="0" applyNumberFormat="1" applyFill="1"/>
    <xf numFmtId="166" fontId="7" fillId="3" borderId="9" xfId="0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164" fontId="0" fillId="6" borderId="9" xfId="0" applyNumberFormat="1" applyFill="1" applyBorder="1" applyAlignment="1">
      <alignment vertical="center"/>
    </xf>
    <xf numFmtId="164" fontId="0" fillId="6" borderId="11" xfId="0" applyNumberFormat="1" applyFill="1" applyBorder="1" applyAlignment="1">
      <alignment vertical="center"/>
    </xf>
    <xf numFmtId="164" fontId="0" fillId="6" borderId="10" xfId="0" applyNumberFormat="1" applyFill="1" applyBorder="1" applyAlignment="1">
      <alignment vertical="center"/>
    </xf>
    <xf numFmtId="164" fontId="0" fillId="6" borderId="17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164" fontId="0" fillId="6" borderId="16" xfId="0" applyNumberFormat="1" applyFill="1" applyBorder="1" applyAlignment="1">
      <alignment vertical="center"/>
    </xf>
    <xf numFmtId="164" fontId="0" fillId="6" borderId="12" xfId="0" applyNumberFormat="1" applyFill="1" applyBorder="1" applyAlignment="1">
      <alignment vertical="center"/>
    </xf>
    <xf numFmtId="164" fontId="0" fillId="6" borderId="15" xfId="0" applyNumberFormat="1" applyFill="1" applyBorder="1" applyAlignment="1">
      <alignment vertical="center"/>
    </xf>
    <xf numFmtId="0" fontId="0" fillId="0" borderId="9" xfId="0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4" fontId="0" fillId="3" borderId="9" xfId="0" applyNumberForma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/>
    <xf numFmtId="0" fontId="15" fillId="3" borderId="0" xfId="0" applyFont="1" applyFill="1" applyAlignment="1">
      <alignment horizontal="left" vertical="center"/>
    </xf>
    <xf numFmtId="0" fontId="0" fillId="6" borderId="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4" fontId="0" fillId="6" borderId="9" xfId="0" applyNumberFormat="1" applyFill="1" applyBorder="1" applyAlignment="1">
      <alignment horizontal="center" vertical="center"/>
    </xf>
    <xf numFmtId="4" fontId="0" fillId="6" borderId="11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4" fillId="5" borderId="18" xfId="0" applyFont="1" applyFill="1" applyBorder="1" applyAlignment="1">
      <alignment horizontal="center" vertical="center" wrapTex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6" fillId="8" borderId="9" xfId="0" applyFont="1" applyFill="1" applyBorder="1"/>
    <xf numFmtId="0" fontId="6" fillId="0" borderId="0" xfId="0" applyFont="1" applyAlignment="1">
      <alignment wrapText="1"/>
    </xf>
    <xf numFmtId="0" fontId="0" fillId="3" borderId="17" xfId="0" applyFill="1" applyBorder="1" applyAlignment="1" applyProtection="1">
      <alignment horizontal="center" vertical="center"/>
      <protection locked="0"/>
    </xf>
    <xf numFmtId="164" fontId="21" fillId="0" borderId="9" xfId="0" applyNumberFormat="1" applyFont="1" applyBorder="1" applyAlignment="1">
      <alignment horizontal="right" vertical="center"/>
    </xf>
    <xf numFmtId="164" fontId="21" fillId="0" borderId="9" xfId="0" applyNumberFormat="1" applyFont="1" applyBorder="1" applyAlignment="1">
      <alignment horizontal="right"/>
    </xf>
    <xf numFmtId="0" fontId="22" fillId="0" borderId="9" xfId="0" applyFont="1" applyBorder="1" applyAlignment="1">
      <alignment horizontal="center" vertical="center" wrapText="1"/>
    </xf>
    <xf numFmtId="44" fontId="21" fillId="0" borderId="7" xfId="0" applyNumberFormat="1" applyFont="1" applyBorder="1" applyAlignment="1">
      <alignment horizontal="center" vertical="center"/>
    </xf>
    <xf numFmtId="44" fontId="21" fillId="0" borderId="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0" fillId="3" borderId="27" xfId="0" applyFill="1" applyBorder="1"/>
    <xf numFmtId="0" fontId="0" fillId="3" borderId="30" xfId="0" applyFill="1" applyBorder="1"/>
    <xf numFmtId="0" fontId="0" fillId="0" borderId="9" xfId="0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164" fontId="0" fillId="7" borderId="3" xfId="0" applyNumberFormat="1" applyFill="1" applyBorder="1" applyAlignment="1">
      <alignment horizontal="left" vertical="center"/>
    </xf>
    <xf numFmtId="164" fontId="0" fillId="7" borderId="8" xfId="0" applyNumberFormat="1" applyFill="1" applyBorder="1" applyAlignment="1">
      <alignment horizontal="left" vertical="center"/>
    </xf>
    <xf numFmtId="0" fontId="6" fillId="7" borderId="1" xfId="0" applyFont="1" applyFill="1" applyBorder="1" applyAlignment="1">
      <alignment horizontal="right" vertical="center"/>
    </xf>
    <xf numFmtId="0" fontId="6" fillId="7" borderId="0" xfId="0" applyFont="1" applyFill="1" applyAlignment="1">
      <alignment horizontal="right" vertical="center"/>
    </xf>
    <xf numFmtId="0" fontId="6" fillId="7" borderId="2" xfId="0" applyFont="1" applyFill="1" applyBorder="1" applyAlignment="1">
      <alignment horizontal="right" vertical="center"/>
    </xf>
    <xf numFmtId="0" fontId="6" fillId="7" borderId="3" xfId="0" applyFont="1" applyFill="1" applyBorder="1" applyAlignment="1">
      <alignment horizontal="right" vertical="center"/>
    </xf>
    <xf numFmtId="0" fontId="0" fillId="7" borderId="19" xfId="0" applyFill="1" applyBorder="1" applyAlignment="1">
      <alignment horizontal="left" vertical="center"/>
    </xf>
    <xf numFmtId="0" fontId="0" fillId="7" borderId="23" xfId="0" applyFill="1" applyBorder="1" applyAlignment="1">
      <alignment horizontal="left" vertical="center"/>
    </xf>
    <xf numFmtId="4" fontId="0" fillId="7" borderId="19" xfId="0" applyNumberFormat="1" applyFill="1" applyBorder="1" applyAlignment="1">
      <alignment horizontal="left" vertical="center"/>
    </xf>
    <xf numFmtId="4" fontId="0" fillId="7" borderId="23" xfId="0" applyNumberFormat="1" applyFill="1" applyBorder="1" applyAlignment="1">
      <alignment horizontal="left" vertical="center"/>
    </xf>
    <xf numFmtId="164" fontId="0" fillId="7" borderId="19" xfId="0" applyNumberFormat="1" applyFill="1" applyBorder="1" applyAlignment="1">
      <alignment horizontal="left" vertical="center"/>
    </xf>
    <xf numFmtId="164" fontId="0" fillId="7" borderId="23" xfId="0" applyNumberFormat="1" applyFill="1" applyBorder="1" applyAlignment="1">
      <alignment horizontal="left" vertical="center"/>
    </xf>
    <xf numFmtId="0" fontId="0" fillId="0" borderId="9" xfId="0" applyBorder="1" applyAlignment="1" applyProtection="1">
      <alignment horizontal="left" vertical="center"/>
      <protection locked="0"/>
    </xf>
    <xf numFmtId="0" fontId="6" fillId="7" borderId="9" xfId="0" applyFont="1" applyFill="1" applyBorder="1" applyAlignment="1">
      <alignment horizontal="right" vertical="center"/>
    </xf>
    <xf numFmtId="0" fontId="0" fillId="7" borderId="14" xfId="0" applyFill="1" applyBorder="1" applyAlignment="1">
      <alignment horizontal="left" vertical="center"/>
    </xf>
    <xf numFmtId="0" fontId="0" fillId="7" borderId="22" xfId="0" applyFill="1" applyBorder="1" applyAlignment="1">
      <alignment horizontal="left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5" fillId="0" borderId="9" xfId="1" applyFill="1" applyBorder="1" applyAlignment="1" applyProtection="1">
      <alignment horizontal="left" vertical="center"/>
      <protection locked="0"/>
    </xf>
    <xf numFmtId="165" fontId="0" fillId="0" borderId="9" xfId="0" applyNumberFormat="1" applyBorder="1" applyAlignment="1" applyProtection="1">
      <alignment horizontal="left" vertical="center"/>
      <protection locked="0"/>
    </xf>
    <xf numFmtId="1" fontId="0" fillId="0" borderId="9" xfId="0" applyNumberFormat="1" applyBorder="1" applyAlignment="1" applyProtection="1">
      <alignment horizontal="left" vertical="center"/>
      <protection locked="0"/>
    </xf>
    <xf numFmtId="0" fontId="6" fillId="7" borderId="18" xfId="0" applyFont="1" applyFill="1" applyBorder="1" applyAlignment="1">
      <alignment horizontal="right" vertical="center"/>
    </xf>
    <xf numFmtId="0" fontId="6" fillId="7" borderId="19" xfId="0" applyFont="1" applyFill="1" applyBorder="1" applyAlignment="1">
      <alignment horizontal="right" vertical="center"/>
    </xf>
    <xf numFmtId="0" fontId="6" fillId="7" borderId="13" xfId="0" applyFont="1" applyFill="1" applyBorder="1" applyAlignment="1">
      <alignment horizontal="right" vertical="center"/>
    </xf>
    <xf numFmtId="14" fontId="0" fillId="0" borderId="18" xfId="0" applyNumberFormat="1" applyBorder="1" applyAlignment="1" applyProtection="1">
      <alignment horizontal="left" vertical="center"/>
      <protection locked="0"/>
    </xf>
    <xf numFmtId="14" fontId="0" fillId="0" borderId="19" xfId="0" applyNumberFormat="1" applyBorder="1" applyAlignment="1" applyProtection="1">
      <alignment horizontal="left" vertical="center"/>
      <protection locked="0"/>
    </xf>
    <xf numFmtId="14" fontId="0" fillId="0" borderId="13" xfId="0" applyNumberFormat="1" applyBorder="1" applyAlignment="1" applyProtection="1">
      <alignment horizontal="left" vertical="center"/>
      <protection locked="0"/>
    </xf>
    <xf numFmtId="0" fontId="6" fillId="7" borderId="20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9" borderId="0" xfId="0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164" fontId="0" fillId="0" borderId="18" xfId="0" applyNumberFormat="1" applyBorder="1" applyAlignment="1" applyProtection="1">
      <alignment horizontal="center" vertical="center" wrapText="1"/>
      <protection locked="0"/>
    </xf>
    <xf numFmtId="164" fontId="0" fillId="0" borderId="13" xfId="0" applyNumberFormat="1" applyBorder="1" applyAlignment="1" applyProtection="1">
      <alignment horizontal="center" vertical="center" wrapText="1"/>
      <protection locked="0"/>
    </xf>
    <xf numFmtId="164" fontId="0" fillId="0" borderId="18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7" fillId="3" borderId="0" xfId="0" applyFont="1" applyFill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3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9" fillId="5" borderId="24" xfId="0" applyFont="1" applyFill="1" applyBorder="1" applyAlignment="1">
      <alignment horizontal="left" vertical="center"/>
    </xf>
    <xf numFmtId="0" fontId="19" fillId="5" borderId="25" xfId="0" applyFont="1" applyFill="1" applyBorder="1" applyAlignment="1">
      <alignment horizontal="left" vertical="center"/>
    </xf>
    <xf numFmtId="0" fontId="19" fillId="5" borderId="26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left" vertical="center"/>
    </xf>
    <xf numFmtId="0" fontId="4" fillId="5" borderId="28" xfId="0" applyFont="1" applyFill="1" applyBorder="1" applyAlignment="1">
      <alignment horizontal="left" vertical="center"/>
    </xf>
    <xf numFmtId="0" fontId="4" fillId="5" borderId="29" xfId="0" applyFont="1" applyFill="1" applyBorder="1" applyAlignment="1">
      <alignment horizontal="left" vertical="center"/>
    </xf>
    <xf numFmtId="0" fontId="4" fillId="5" borderId="30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164" fontId="14" fillId="3" borderId="14" xfId="0" applyNumberFormat="1" applyFont="1" applyFill="1" applyBorder="1" applyAlignment="1">
      <alignment horizontal="center"/>
    </xf>
    <xf numFmtId="164" fontId="14" fillId="3" borderId="14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3" fillId="3" borderId="0" xfId="0" applyFont="1" applyFill="1" applyAlignment="1">
      <alignment horizontal="left" vertical="center"/>
    </xf>
    <xf numFmtId="165" fontId="13" fillId="3" borderId="0" xfId="0" applyNumberFormat="1" applyFont="1" applyFill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164" fontId="14" fillId="0" borderId="13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4" fontId="9" fillId="0" borderId="0" xfId="0" applyNumberFormat="1" applyFont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14" xfId="0" applyFont="1" applyFill="1" applyBorder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3" borderId="0" xfId="0" applyFont="1" applyFill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center"/>
    </xf>
    <xf numFmtId="0" fontId="6" fillId="8" borderId="32" xfId="0" applyFont="1" applyFill="1" applyBorder="1" applyAlignment="1">
      <alignment horizontal="left"/>
    </xf>
    <xf numFmtId="0" fontId="6" fillId="8" borderId="19" xfId="0" applyFont="1" applyFill="1" applyBorder="1" applyAlignment="1">
      <alignment horizontal="left"/>
    </xf>
    <xf numFmtId="0" fontId="6" fillId="8" borderId="13" xfId="0" applyFont="1" applyFill="1" applyBorder="1" applyAlignment="1">
      <alignment horizontal="left"/>
    </xf>
    <xf numFmtId="0" fontId="11" fillId="8" borderId="4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left" vertical="center"/>
    </xf>
    <xf numFmtId="0" fontId="6" fillId="8" borderId="9" xfId="0" applyFont="1" applyFill="1" applyBorder="1" applyAlignment="1">
      <alignment horizontal="left"/>
    </xf>
    <xf numFmtId="0" fontId="0" fillId="3" borderId="33" xfId="0" applyFill="1" applyBorder="1"/>
    <xf numFmtId="0" fontId="7" fillId="7" borderId="34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23" fillId="0" borderId="12" xfId="0" applyFont="1" applyBorder="1"/>
    <xf numFmtId="0" fontId="0" fillId="3" borderId="15" xfId="0" applyFill="1" applyBorder="1"/>
  </cellXfs>
  <cellStyles count="2">
    <cellStyle name="Hyperlink" xfId="1" builtinId="8"/>
    <cellStyle name="Normal" xfId="0" builtinId="0"/>
  </cellStyles>
  <dxfs count="5">
    <dxf>
      <fill>
        <patternFill>
          <bgColor rgb="FFFFFF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14996795556505021"/>
      </font>
      <fill>
        <patternFill>
          <bgColor theme="1" tint="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600075</xdr:colOff>
      <xdr:row>3</xdr:row>
      <xdr:rowOff>247650</xdr:rowOff>
    </xdr:to>
    <xdr:pic>
      <xdr:nvPicPr>
        <xdr:cNvPr id="1258" name="Picture 2">
          <a:extLst>
            <a:ext uri="{FF2B5EF4-FFF2-40B4-BE49-F238E27FC236}">
              <a16:creationId xmlns:a16="http://schemas.microsoft.com/office/drawing/2014/main" id="{3E140101-E7DB-4789-B526-ED9E824EC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42900"/>
          <a:ext cx="1143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47625</xdr:rowOff>
    </xdr:from>
    <xdr:to>
      <xdr:col>4</xdr:col>
      <xdr:colOff>66675</xdr:colOff>
      <xdr:row>4</xdr:row>
      <xdr:rowOff>47625</xdr:rowOff>
    </xdr:to>
    <xdr:pic>
      <xdr:nvPicPr>
        <xdr:cNvPr id="2292" name="Picture 1">
          <a:extLst>
            <a:ext uri="{FF2B5EF4-FFF2-40B4-BE49-F238E27FC236}">
              <a16:creationId xmlns:a16="http://schemas.microsoft.com/office/drawing/2014/main" id="{ACBBDD69-B535-40A9-A661-CE5B1FE75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9550"/>
          <a:ext cx="962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193675</xdr:colOff>
      <xdr:row>55</xdr:row>
      <xdr:rowOff>137585</xdr:rowOff>
    </xdr:from>
    <xdr:to>
      <xdr:col>10</xdr:col>
      <xdr:colOff>364075</xdr:colOff>
      <xdr:row>56</xdr:row>
      <xdr:rowOff>187235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A0990B1-36D0-4C71-B0E5-3E64910C3F83}"/>
            </a:ext>
          </a:extLst>
        </xdr:cNvPr>
        <xdr:cNvSpPr txBox="1"/>
      </xdr:nvSpPr>
      <xdr:spPr>
        <a:xfrm>
          <a:off x="2645833" y="11419418"/>
          <a:ext cx="3492500" cy="2762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1</xdr:row>
          <xdr:rowOff>133350</xdr:rowOff>
        </xdr:from>
        <xdr:to>
          <xdr:col>5</xdr:col>
          <xdr:colOff>76200</xdr:colOff>
          <xdr:row>5</xdr:row>
          <xdr:rowOff>76200</xdr:rowOff>
        </xdr:to>
        <xdr:pic>
          <xdr:nvPicPr>
            <xdr:cNvPr id="12296" name="Picture 3">
              <a:extLst>
                <a:ext uri="{FF2B5EF4-FFF2-40B4-BE49-F238E27FC236}">
                  <a16:creationId xmlns:a16="http://schemas.microsoft.com/office/drawing/2014/main" id="{6871D1FD-29E2-4613-8D48-5BA2788FA261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OpCo_logo" spid="_x0000_s124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2450" y="266700"/>
              <a:ext cx="1981200" cy="971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193675</xdr:colOff>
      <xdr:row>1</xdr:row>
      <xdr:rowOff>66675</xdr:rowOff>
    </xdr:from>
    <xdr:to>
      <xdr:col>5</xdr:col>
      <xdr:colOff>482583</xdr:colOff>
      <xdr:row>2</xdr:row>
      <xdr:rowOff>79407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E6E4FD0-EAC0-43A9-9DFD-A3CB489DFAA1}"/>
            </a:ext>
          </a:extLst>
        </xdr:cNvPr>
        <xdr:cNvSpPr/>
      </xdr:nvSpPr>
      <xdr:spPr>
        <a:xfrm>
          <a:off x="381000" y="257175"/>
          <a:ext cx="2066925" cy="2095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196850</xdr:colOff>
      <xdr:row>5</xdr:row>
      <xdr:rowOff>19049</xdr:rowOff>
    </xdr:from>
    <xdr:to>
      <xdr:col>6</xdr:col>
      <xdr:colOff>5708</xdr:colOff>
      <xdr:row>6</xdr:row>
      <xdr:rowOff>15899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0540422-2619-4B35-97B0-7FA6E67A7EB1}"/>
            </a:ext>
          </a:extLst>
        </xdr:cNvPr>
        <xdr:cNvSpPr/>
      </xdr:nvSpPr>
      <xdr:spPr>
        <a:xfrm>
          <a:off x="390525" y="1266824"/>
          <a:ext cx="2438400" cy="857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2</xdr:row>
      <xdr:rowOff>3879</xdr:rowOff>
    </xdr:from>
    <xdr:to>
      <xdr:col>5</xdr:col>
      <xdr:colOff>378186</xdr:colOff>
      <xdr:row>4</xdr:row>
      <xdr:rowOff>190499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8F34EA9-01A8-4C66-B686-A73B6E1BA6AB}"/>
            </a:ext>
          </a:extLst>
        </xdr:cNvPr>
        <xdr:cNvSpPr/>
      </xdr:nvSpPr>
      <xdr:spPr>
        <a:xfrm>
          <a:off x="2343150" y="371474"/>
          <a:ext cx="371476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120650</xdr:colOff>
      <xdr:row>2</xdr:row>
      <xdr:rowOff>28575</xdr:rowOff>
    </xdr:from>
    <xdr:to>
      <xdr:col>1</xdr:col>
      <xdr:colOff>400088</xdr:colOff>
      <xdr:row>6</xdr:row>
      <xdr:rowOff>19050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E1AABC6-D8C5-425F-8F94-FCC0644BE9C6}"/>
            </a:ext>
          </a:extLst>
        </xdr:cNvPr>
        <xdr:cNvSpPr/>
      </xdr:nvSpPr>
      <xdr:spPr>
        <a:xfrm>
          <a:off x="314325" y="409575"/>
          <a:ext cx="276226" cy="9525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</xdr:col>
      <xdr:colOff>276225</xdr:colOff>
      <xdr:row>54</xdr:row>
      <xdr:rowOff>19050</xdr:rowOff>
    </xdr:from>
    <xdr:to>
      <xdr:col>4</xdr:col>
      <xdr:colOff>352425</xdr:colOff>
      <xdr:row>56</xdr:row>
      <xdr:rowOff>219075</xdr:rowOff>
    </xdr:to>
    <xdr:pic>
      <xdr:nvPicPr>
        <xdr:cNvPr id="12301" name="Picture 9">
          <a:extLst>
            <a:ext uri="{FF2B5EF4-FFF2-40B4-BE49-F238E27FC236}">
              <a16:creationId xmlns:a16="http://schemas.microsoft.com/office/drawing/2014/main" id="{201251B5-A9A7-49A2-8B6F-67002A59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039475"/>
          <a:ext cx="1952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1</xdr:row>
          <xdr:rowOff>133350</xdr:rowOff>
        </xdr:from>
        <xdr:to>
          <xdr:col>5</xdr:col>
          <xdr:colOff>76200</xdr:colOff>
          <xdr:row>5</xdr:row>
          <xdr:rowOff>76200</xdr:rowOff>
        </xdr:to>
        <xdr:pic>
          <xdr:nvPicPr>
            <xdr:cNvPr id="12401" name="Picture 3">
              <a:extLst>
                <a:ext uri="{FF2B5EF4-FFF2-40B4-BE49-F238E27FC236}">
                  <a16:creationId xmlns:a16="http://schemas.microsoft.com/office/drawing/2014/main" id="{76BBF573-3061-3B88-D057-1B4DBDC73593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OpCo_logo" spid="_x0000_s124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52450" y="266700"/>
              <a:ext cx="1981200" cy="971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66</xdr:row>
      <xdr:rowOff>95250</xdr:rowOff>
    </xdr:from>
    <xdr:to>
      <xdr:col>0</xdr:col>
      <xdr:colOff>2114550</xdr:colOff>
      <xdr:row>66</xdr:row>
      <xdr:rowOff>990600</xdr:rowOff>
    </xdr:to>
    <xdr:pic>
      <xdr:nvPicPr>
        <xdr:cNvPr id="10149" name="Picture 6">
          <a:extLst>
            <a:ext uri="{FF2B5EF4-FFF2-40B4-BE49-F238E27FC236}">
              <a16:creationId xmlns:a16="http://schemas.microsoft.com/office/drawing/2014/main" id="{DFC4EFBA-431B-4535-B6AF-9E86D452F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55" t="23061" r="8302" b="23245"/>
        <a:stretch>
          <a:fillRect/>
        </a:stretch>
      </xdr:blipFill>
      <xdr:spPr bwMode="auto">
        <a:xfrm>
          <a:off x="152400" y="18392775"/>
          <a:ext cx="19621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67</xdr:row>
      <xdr:rowOff>114300</xdr:rowOff>
    </xdr:from>
    <xdr:to>
      <xdr:col>0</xdr:col>
      <xdr:colOff>1857375</xdr:colOff>
      <xdr:row>67</xdr:row>
      <xdr:rowOff>904875</xdr:rowOff>
    </xdr:to>
    <xdr:pic>
      <xdr:nvPicPr>
        <xdr:cNvPr id="10150" name="Picture 7">
          <a:extLst>
            <a:ext uri="{FF2B5EF4-FFF2-40B4-BE49-F238E27FC236}">
              <a16:creationId xmlns:a16="http://schemas.microsoft.com/office/drawing/2014/main" id="{5E571C11-29FC-4D05-81E0-D2EEA7F3D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1" t="24002" r="6528" b="18166"/>
        <a:stretch>
          <a:fillRect/>
        </a:stretch>
      </xdr:blipFill>
      <xdr:spPr bwMode="auto">
        <a:xfrm>
          <a:off x="209550" y="19488150"/>
          <a:ext cx="16478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68</xdr:row>
      <xdr:rowOff>95250</xdr:rowOff>
    </xdr:from>
    <xdr:to>
      <xdr:col>0</xdr:col>
      <xdr:colOff>1657350</xdr:colOff>
      <xdr:row>68</xdr:row>
      <xdr:rowOff>990600</xdr:rowOff>
    </xdr:to>
    <xdr:pic>
      <xdr:nvPicPr>
        <xdr:cNvPr id="10151" name="Picture 9">
          <a:extLst>
            <a:ext uri="{FF2B5EF4-FFF2-40B4-BE49-F238E27FC236}">
              <a16:creationId xmlns:a16="http://schemas.microsoft.com/office/drawing/2014/main" id="{52981375-F521-4F3B-A3EB-A7AB7406D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62" t="23625" r="12859" b="14278"/>
        <a:stretch>
          <a:fillRect/>
        </a:stretch>
      </xdr:blipFill>
      <xdr:spPr bwMode="auto">
        <a:xfrm>
          <a:off x="228600" y="20516850"/>
          <a:ext cx="14287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65</xdr:row>
      <xdr:rowOff>161925</xdr:rowOff>
    </xdr:from>
    <xdr:to>
      <xdr:col>0</xdr:col>
      <xdr:colOff>1990725</xdr:colOff>
      <xdr:row>65</xdr:row>
      <xdr:rowOff>923925</xdr:rowOff>
    </xdr:to>
    <xdr:pic>
      <xdr:nvPicPr>
        <xdr:cNvPr id="10152" name="Picture 1">
          <a:extLst>
            <a:ext uri="{FF2B5EF4-FFF2-40B4-BE49-F238E27FC236}">
              <a16:creationId xmlns:a16="http://schemas.microsoft.com/office/drawing/2014/main" id="{49DBA959-4796-49D9-A661-3A85E132A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383125"/>
          <a:ext cx="17716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 tint="-0.249977111117893"/>
  </sheetPr>
  <dimension ref="A1:EM871"/>
  <sheetViews>
    <sheetView workbookViewId="0">
      <selection activeCell="E8" sqref="E8:K8"/>
    </sheetView>
  </sheetViews>
  <sheetFormatPr defaultRowHeight="15" x14ac:dyDescent="0.25"/>
  <cols>
    <col min="1" max="1" width="4.140625" customWidth="1"/>
    <col min="3" max="3" width="9.7109375" customWidth="1"/>
    <col min="7" max="7" width="6.7109375" customWidth="1"/>
    <col min="11" max="11" width="4.42578125" customWidth="1"/>
    <col min="12" max="12" width="4.140625" customWidth="1"/>
    <col min="13" max="143" width="9.140625" style="19" customWidth="1"/>
  </cols>
  <sheetData>
    <row r="1" spans="1:12" ht="2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customHeight="1" x14ac:dyDescent="0.25">
      <c r="A2" s="1"/>
      <c r="B2" s="110"/>
      <c r="C2" s="110"/>
      <c r="D2" s="111" t="s">
        <v>237</v>
      </c>
      <c r="E2" s="112"/>
      <c r="F2" s="112"/>
      <c r="G2" s="112"/>
      <c r="H2" s="112"/>
      <c r="I2" s="112" t="s">
        <v>238</v>
      </c>
      <c r="J2" s="112"/>
      <c r="K2" s="66">
        <v>4.4000000000000004</v>
      </c>
      <c r="L2" s="1"/>
    </row>
    <row r="3" spans="1:12" ht="30" customHeight="1" x14ac:dyDescent="0.25">
      <c r="A3" s="1"/>
      <c r="B3" s="110"/>
      <c r="C3" s="110"/>
      <c r="D3" s="112"/>
      <c r="E3" s="112"/>
      <c r="F3" s="112"/>
      <c r="G3" s="112"/>
      <c r="H3" s="112"/>
      <c r="I3" s="113" t="s">
        <v>239</v>
      </c>
      <c r="J3" s="113"/>
      <c r="K3" s="113"/>
      <c r="L3" s="1"/>
    </row>
    <row r="4" spans="1:12" ht="24.75" customHeight="1" x14ac:dyDescent="0.25">
      <c r="A4" s="1"/>
      <c r="B4" s="110"/>
      <c r="C4" s="110"/>
      <c r="D4" s="112"/>
      <c r="E4" s="112"/>
      <c r="F4" s="112"/>
      <c r="G4" s="112"/>
      <c r="H4" s="112"/>
      <c r="I4" s="113"/>
      <c r="J4" s="113"/>
      <c r="K4" s="113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14" t="s">
        <v>240</v>
      </c>
      <c r="C6" s="114"/>
      <c r="D6" s="114"/>
      <c r="E6" s="114"/>
      <c r="F6" s="114"/>
      <c r="G6" s="114"/>
      <c r="H6" s="114"/>
      <c r="I6" s="114"/>
      <c r="J6" s="114"/>
      <c r="K6" s="114"/>
      <c r="L6" s="1"/>
    </row>
    <row r="7" spans="1:12" x14ac:dyDescent="0.25">
      <c r="A7" s="1"/>
      <c r="B7" s="118" t="s">
        <v>241</v>
      </c>
      <c r="C7" s="118"/>
      <c r="D7" s="118"/>
      <c r="E7" s="117" t="s">
        <v>244</v>
      </c>
      <c r="F7" s="117"/>
      <c r="G7" s="117"/>
      <c r="H7" s="117"/>
      <c r="I7" s="117"/>
      <c r="J7" s="117"/>
      <c r="K7" s="117"/>
      <c r="L7" s="1"/>
    </row>
    <row r="8" spans="1:12" x14ac:dyDescent="0.25">
      <c r="A8" s="1"/>
      <c r="B8" s="119" t="s">
        <v>242</v>
      </c>
      <c r="C8" s="119"/>
      <c r="D8" s="119"/>
      <c r="E8" s="117" t="s">
        <v>245</v>
      </c>
      <c r="F8" s="117"/>
      <c r="G8" s="117"/>
      <c r="H8" s="117"/>
      <c r="I8" s="117"/>
      <c r="J8" s="117"/>
      <c r="K8" s="117"/>
      <c r="L8" s="1"/>
    </row>
    <row r="9" spans="1:12" x14ac:dyDescent="0.25">
      <c r="A9" s="1"/>
      <c r="B9" s="120" t="s">
        <v>243</v>
      </c>
      <c r="C9" s="120"/>
      <c r="D9" s="120"/>
      <c r="E9" s="117" t="s">
        <v>246</v>
      </c>
      <c r="F9" s="117"/>
      <c r="G9" s="117"/>
      <c r="H9" s="117"/>
      <c r="I9" s="117"/>
      <c r="J9" s="117"/>
      <c r="K9" s="117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15" t="s">
        <v>247</v>
      </c>
      <c r="C11" s="115"/>
      <c r="D11" s="115"/>
      <c r="E11" s="115" t="s">
        <v>253</v>
      </c>
      <c r="F11" s="115"/>
      <c r="G11" s="115"/>
      <c r="H11" s="115"/>
      <c r="I11" s="115"/>
      <c r="J11" s="115"/>
      <c r="K11" s="115"/>
      <c r="L11" s="1"/>
    </row>
    <row r="12" spans="1:12" x14ac:dyDescent="0.25">
      <c r="A12" s="1"/>
      <c r="B12" s="116" t="s">
        <v>69</v>
      </c>
      <c r="C12" s="116"/>
      <c r="D12" s="116"/>
      <c r="E12" s="116" t="s">
        <v>254</v>
      </c>
      <c r="F12" s="116"/>
      <c r="G12" s="116"/>
      <c r="H12" s="116"/>
      <c r="I12" s="116"/>
      <c r="J12" s="116"/>
      <c r="K12" s="116"/>
      <c r="L12" s="1"/>
    </row>
    <row r="13" spans="1:12" x14ac:dyDescent="0.25">
      <c r="A13" s="1"/>
      <c r="B13" s="116" t="s">
        <v>70</v>
      </c>
      <c r="C13" s="116"/>
      <c r="D13" s="116"/>
      <c r="E13" s="116" t="s">
        <v>255</v>
      </c>
      <c r="F13" s="116"/>
      <c r="G13" s="116"/>
      <c r="H13" s="116"/>
      <c r="I13" s="116"/>
      <c r="J13" s="116"/>
      <c r="K13" s="116"/>
      <c r="L13" s="1"/>
    </row>
    <row r="14" spans="1:12" x14ac:dyDescent="0.25">
      <c r="A14" s="1"/>
      <c r="B14" s="116" t="s">
        <v>333</v>
      </c>
      <c r="C14" s="116"/>
      <c r="D14" s="116"/>
      <c r="E14" s="116" t="s">
        <v>334</v>
      </c>
      <c r="F14" s="116"/>
      <c r="G14" s="116"/>
      <c r="H14" s="116"/>
      <c r="I14" s="116"/>
      <c r="J14" s="116"/>
      <c r="K14" s="116"/>
      <c r="L14" s="1"/>
    </row>
    <row r="15" spans="1:12" x14ac:dyDescent="0.25">
      <c r="A15" s="1"/>
      <c r="B15" s="116" t="s">
        <v>71</v>
      </c>
      <c r="C15" s="116"/>
      <c r="D15" s="116"/>
      <c r="E15" s="116" t="s">
        <v>256</v>
      </c>
      <c r="F15" s="116"/>
      <c r="G15" s="116"/>
      <c r="H15" s="116"/>
      <c r="I15" s="116"/>
      <c r="J15" s="116"/>
      <c r="K15" s="116"/>
      <c r="L15" s="1"/>
    </row>
    <row r="16" spans="1:12" x14ac:dyDescent="0.25">
      <c r="A16" s="1"/>
      <c r="B16" s="116" t="s">
        <v>248</v>
      </c>
      <c r="C16" s="116"/>
      <c r="D16" s="116"/>
      <c r="E16" s="116" t="s">
        <v>257</v>
      </c>
      <c r="F16" s="116"/>
      <c r="G16" s="116"/>
      <c r="H16" s="116"/>
      <c r="I16" s="116"/>
      <c r="J16" s="116"/>
      <c r="K16" s="116"/>
      <c r="L16" s="1"/>
    </row>
    <row r="17" spans="1:12" x14ac:dyDescent="0.25">
      <c r="A17" s="1"/>
      <c r="B17" s="116" t="s">
        <v>73</v>
      </c>
      <c r="C17" s="116"/>
      <c r="D17" s="116"/>
      <c r="E17" s="116" t="s">
        <v>258</v>
      </c>
      <c r="F17" s="116"/>
      <c r="G17" s="116"/>
      <c r="H17" s="116"/>
      <c r="I17" s="116"/>
      <c r="J17" s="116"/>
      <c r="K17" s="116"/>
      <c r="L17" s="1"/>
    </row>
    <row r="18" spans="1:12" x14ac:dyDescent="0.25">
      <c r="A18" s="1"/>
      <c r="B18" s="116" t="s">
        <v>249</v>
      </c>
      <c r="C18" s="116"/>
      <c r="D18" s="116"/>
      <c r="E18" s="116" t="s">
        <v>259</v>
      </c>
      <c r="F18" s="116"/>
      <c r="G18" s="116"/>
      <c r="H18" s="116"/>
      <c r="I18" s="116"/>
      <c r="J18" s="116"/>
      <c r="K18" s="116"/>
      <c r="L18" s="1"/>
    </row>
    <row r="19" spans="1:12" x14ac:dyDescent="0.25">
      <c r="A19" s="1"/>
      <c r="B19" s="116" t="s">
        <v>75</v>
      </c>
      <c r="C19" s="116"/>
      <c r="D19" s="116"/>
      <c r="E19" s="116" t="s">
        <v>260</v>
      </c>
      <c r="F19" s="116"/>
      <c r="G19" s="116"/>
      <c r="H19" s="116"/>
      <c r="I19" s="116"/>
      <c r="J19" s="116"/>
      <c r="K19" s="116"/>
      <c r="L19" s="1"/>
    </row>
    <row r="20" spans="1:12" x14ac:dyDescent="0.25">
      <c r="A20" s="1"/>
      <c r="B20" s="116" t="s">
        <v>220</v>
      </c>
      <c r="C20" s="116"/>
      <c r="D20" s="116"/>
      <c r="E20" s="116" t="s">
        <v>261</v>
      </c>
      <c r="F20" s="116"/>
      <c r="G20" s="116"/>
      <c r="H20" s="116"/>
      <c r="I20" s="116"/>
      <c r="J20" s="116"/>
      <c r="K20" s="116"/>
      <c r="L20" s="1"/>
    </row>
    <row r="21" spans="1:12" x14ac:dyDescent="0.25">
      <c r="A21" s="1"/>
      <c r="B21" s="116" t="s">
        <v>250</v>
      </c>
      <c r="C21" s="116"/>
      <c r="D21" s="116"/>
      <c r="E21" s="116" t="s">
        <v>262</v>
      </c>
      <c r="F21" s="116"/>
      <c r="G21" s="116"/>
      <c r="H21" s="116"/>
      <c r="I21" s="116"/>
      <c r="J21" s="116"/>
      <c r="K21" s="116"/>
      <c r="L21" s="1"/>
    </row>
    <row r="22" spans="1:12" x14ac:dyDescent="0.25">
      <c r="A22" s="1"/>
      <c r="B22" s="116" t="s">
        <v>251</v>
      </c>
      <c r="C22" s="116"/>
      <c r="D22" s="116"/>
      <c r="E22" s="116" t="s">
        <v>263</v>
      </c>
      <c r="F22" s="116"/>
      <c r="G22" s="116"/>
      <c r="H22" s="116"/>
      <c r="I22" s="116"/>
      <c r="J22" s="116"/>
      <c r="K22" s="116"/>
      <c r="L22" s="1"/>
    </row>
    <row r="23" spans="1:12" x14ac:dyDescent="0.25">
      <c r="A23" s="1"/>
      <c r="B23" s="116" t="s">
        <v>252</v>
      </c>
      <c r="C23" s="116"/>
      <c r="D23" s="116"/>
      <c r="E23" s="116" t="s">
        <v>264</v>
      </c>
      <c r="F23" s="116"/>
      <c r="G23" s="116"/>
      <c r="H23" s="116"/>
      <c r="I23" s="116"/>
      <c r="J23" s="116"/>
      <c r="K23" s="116"/>
      <c r="L23" s="1"/>
    </row>
    <row r="24" spans="1:12" x14ac:dyDescent="0.25">
      <c r="A24" s="1"/>
      <c r="B24" s="116" t="s">
        <v>78</v>
      </c>
      <c r="C24" s="116"/>
      <c r="D24" s="116"/>
      <c r="E24" s="116" t="s">
        <v>265</v>
      </c>
      <c r="F24" s="116"/>
      <c r="G24" s="116"/>
      <c r="H24" s="116"/>
      <c r="I24" s="116"/>
      <c r="J24" s="116"/>
      <c r="K24" s="116"/>
      <c r="L24" s="1"/>
    </row>
    <row r="25" spans="1:12" s="19" customFormat="1" ht="19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s="19" customFormat="1" x14ac:dyDescent="0.25"/>
    <row r="27" spans="1:12" s="19" customFormat="1" x14ac:dyDescent="0.25"/>
    <row r="28" spans="1:12" s="19" customFormat="1" x14ac:dyDescent="0.25"/>
    <row r="29" spans="1:12" s="19" customFormat="1" x14ac:dyDescent="0.25"/>
    <row r="30" spans="1:12" s="19" customFormat="1" x14ac:dyDescent="0.25"/>
    <row r="31" spans="1:12" s="19" customFormat="1" x14ac:dyDescent="0.25"/>
    <row r="32" spans="1:12" s="19" customFormat="1" x14ac:dyDescent="0.25"/>
    <row r="33" s="19" customFormat="1" x14ac:dyDescent="0.25"/>
    <row r="34" s="19" customFormat="1" x14ac:dyDescent="0.25"/>
    <row r="35" s="19" customFormat="1" x14ac:dyDescent="0.25"/>
    <row r="36" s="19" customFormat="1" x14ac:dyDescent="0.25"/>
    <row r="37" s="19" customFormat="1" x14ac:dyDescent="0.25"/>
    <row r="38" s="19" customFormat="1" x14ac:dyDescent="0.25"/>
    <row r="39" s="19" customFormat="1" x14ac:dyDescent="0.25"/>
    <row r="40" s="19" customFormat="1" x14ac:dyDescent="0.25"/>
    <row r="41" s="19" customFormat="1" x14ac:dyDescent="0.25"/>
    <row r="42" s="19" customFormat="1" x14ac:dyDescent="0.25"/>
    <row r="43" s="19" customFormat="1" x14ac:dyDescent="0.25"/>
    <row r="44" s="19" customFormat="1" x14ac:dyDescent="0.25"/>
    <row r="45" s="19" customFormat="1" x14ac:dyDescent="0.25"/>
    <row r="46" s="19" customFormat="1" x14ac:dyDescent="0.25"/>
    <row r="47" s="19" customFormat="1" x14ac:dyDescent="0.25"/>
    <row r="4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="19" customFormat="1" x14ac:dyDescent="0.25"/>
    <row r="98" s="19" customFormat="1" x14ac:dyDescent="0.25"/>
    <row r="99" s="19" customFormat="1" x14ac:dyDescent="0.25"/>
    <row r="100" s="19" customFormat="1" x14ac:dyDescent="0.25"/>
    <row r="101" s="19" customFormat="1" x14ac:dyDescent="0.25"/>
    <row r="102" s="19" customFormat="1" x14ac:dyDescent="0.25"/>
    <row r="103" s="19" customFormat="1" x14ac:dyDescent="0.25"/>
    <row r="104" s="19" customFormat="1" x14ac:dyDescent="0.25"/>
    <row r="105" s="19" customFormat="1" x14ac:dyDescent="0.25"/>
    <row r="106" s="19" customFormat="1" x14ac:dyDescent="0.25"/>
    <row r="107" s="19" customFormat="1" x14ac:dyDescent="0.25"/>
    <row r="108" s="19" customFormat="1" x14ac:dyDescent="0.25"/>
    <row r="109" s="19" customFormat="1" x14ac:dyDescent="0.25"/>
    <row r="110" s="19" customFormat="1" x14ac:dyDescent="0.25"/>
    <row r="111" s="19" customFormat="1" x14ac:dyDescent="0.25"/>
    <row r="112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  <row r="328" s="19" customFormat="1" x14ac:dyDescent="0.25"/>
    <row r="329" s="19" customFormat="1" x14ac:dyDescent="0.25"/>
    <row r="330" s="19" customFormat="1" x14ac:dyDescent="0.25"/>
    <row r="331" s="19" customFormat="1" x14ac:dyDescent="0.25"/>
    <row r="332" s="19" customFormat="1" x14ac:dyDescent="0.25"/>
    <row r="333" s="19" customFormat="1" x14ac:dyDescent="0.25"/>
    <row r="334" s="19" customFormat="1" x14ac:dyDescent="0.25"/>
    <row r="335" s="19" customFormat="1" x14ac:dyDescent="0.25"/>
    <row r="336" s="19" customFormat="1" x14ac:dyDescent="0.25"/>
    <row r="337" s="19" customFormat="1" x14ac:dyDescent="0.25"/>
    <row r="338" s="19" customFormat="1" x14ac:dyDescent="0.25"/>
    <row r="339" s="19" customFormat="1" x14ac:dyDescent="0.25"/>
    <row r="340" s="19" customFormat="1" x14ac:dyDescent="0.25"/>
    <row r="341" s="19" customFormat="1" x14ac:dyDescent="0.25"/>
    <row r="342" s="19" customFormat="1" x14ac:dyDescent="0.25"/>
    <row r="343" s="19" customFormat="1" x14ac:dyDescent="0.25"/>
    <row r="344" s="19" customFormat="1" x14ac:dyDescent="0.25"/>
    <row r="345" s="19" customFormat="1" x14ac:dyDescent="0.25"/>
    <row r="346" s="19" customFormat="1" x14ac:dyDescent="0.25"/>
    <row r="347" s="19" customFormat="1" x14ac:dyDescent="0.25"/>
    <row r="348" s="19" customFormat="1" x14ac:dyDescent="0.25"/>
    <row r="349" s="19" customFormat="1" x14ac:dyDescent="0.25"/>
    <row r="350" s="19" customFormat="1" x14ac:dyDescent="0.25"/>
    <row r="351" s="19" customFormat="1" x14ac:dyDescent="0.25"/>
    <row r="352" s="19" customFormat="1" x14ac:dyDescent="0.25"/>
    <row r="353" s="19" customFormat="1" x14ac:dyDescent="0.25"/>
    <row r="354" s="19" customFormat="1" x14ac:dyDescent="0.25"/>
    <row r="355" s="19" customFormat="1" x14ac:dyDescent="0.25"/>
    <row r="356" s="19" customFormat="1" x14ac:dyDescent="0.25"/>
    <row r="357" s="19" customFormat="1" x14ac:dyDescent="0.25"/>
    <row r="358" s="19" customFormat="1" x14ac:dyDescent="0.25"/>
    <row r="359" s="19" customFormat="1" x14ac:dyDescent="0.25"/>
    <row r="360" s="19" customFormat="1" x14ac:dyDescent="0.25"/>
    <row r="361" s="19" customFormat="1" x14ac:dyDescent="0.25"/>
    <row r="362" s="19" customFormat="1" x14ac:dyDescent="0.25"/>
    <row r="363" s="19" customFormat="1" x14ac:dyDescent="0.25"/>
    <row r="364" s="19" customFormat="1" x14ac:dyDescent="0.25"/>
    <row r="365" s="19" customFormat="1" x14ac:dyDescent="0.25"/>
    <row r="366" s="19" customFormat="1" x14ac:dyDescent="0.25"/>
    <row r="367" s="19" customFormat="1" x14ac:dyDescent="0.25"/>
    <row r="368" s="19" customFormat="1" x14ac:dyDescent="0.25"/>
    <row r="369" s="19" customFormat="1" x14ac:dyDescent="0.25"/>
    <row r="370" s="19" customFormat="1" x14ac:dyDescent="0.25"/>
    <row r="371" s="19" customFormat="1" x14ac:dyDescent="0.25"/>
    <row r="372" s="19" customFormat="1" x14ac:dyDescent="0.25"/>
    <row r="373" s="19" customFormat="1" x14ac:dyDescent="0.25"/>
    <row r="374" s="19" customFormat="1" x14ac:dyDescent="0.25"/>
    <row r="375" s="19" customFormat="1" x14ac:dyDescent="0.25"/>
    <row r="376" s="19" customFormat="1" x14ac:dyDescent="0.25"/>
    <row r="377" s="19" customFormat="1" x14ac:dyDescent="0.25"/>
    <row r="378" s="19" customFormat="1" x14ac:dyDescent="0.25"/>
    <row r="379" s="19" customFormat="1" x14ac:dyDescent="0.25"/>
    <row r="380" s="19" customFormat="1" x14ac:dyDescent="0.25"/>
    <row r="381" s="19" customFormat="1" x14ac:dyDescent="0.25"/>
    <row r="382" s="19" customFormat="1" x14ac:dyDescent="0.25"/>
    <row r="383" s="19" customFormat="1" x14ac:dyDescent="0.25"/>
    <row r="384" s="19" customFormat="1" x14ac:dyDescent="0.25"/>
    <row r="385" s="19" customFormat="1" x14ac:dyDescent="0.25"/>
    <row r="386" s="19" customFormat="1" x14ac:dyDescent="0.25"/>
    <row r="387" s="19" customFormat="1" x14ac:dyDescent="0.25"/>
    <row r="388" s="19" customFormat="1" x14ac:dyDescent="0.25"/>
    <row r="389" s="19" customFormat="1" x14ac:dyDescent="0.25"/>
    <row r="390" s="19" customFormat="1" x14ac:dyDescent="0.25"/>
    <row r="391" s="19" customFormat="1" x14ac:dyDescent="0.25"/>
    <row r="392" s="19" customFormat="1" x14ac:dyDescent="0.25"/>
    <row r="393" s="19" customFormat="1" x14ac:dyDescent="0.25"/>
    <row r="394" s="19" customFormat="1" x14ac:dyDescent="0.25"/>
    <row r="395" s="19" customFormat="1" x14ac:dyDescent="0.25"/>
    <row r="396" s="19" customFormat="1" x14ac:dyDescent="0.25"/>
    <row r="397" s="19" customFormat="1" x14ac:dyDescent="0.25"/>
    <row r="398" s="19" customFormat="1" x14ac:dyDescent="0.25"/>
    <row r="399" s="19" customFormat="1" x14ac:dyDescent="0.25"/>
    <row r="400" s="19" customFormat="1" x14ac:dyDescent="0.25"/>
    <row r="401" s="19" customFormat="1" x14ac:dyDescent="0.25"/>
    <row r="402" s="19" customFormat="1" x14ac:dyDescent="0.25"/>
    <row r="403" s="19" customFormat="1" x14ac:dyDescent="0.25"/>
    <row r="404" s="19" customFormat="1" x14ac:dyDescent="0.25"/>
    <row r="405" s="19" customFormat="1" x14ac:dyDescent="0.25"/>
    <row r="406" s="19" customFormat="1" x14ac:dyDescent="0.25"/>
    <row r="407" s="19" customFormat="1" x14ac:dyDescent="0.25"/>
    <row r="408" s="19" customFormat="1" x14ac:dyDescent="0.25"/>
    <row r="409" s="19" customFormat="1" x14ac:dyDescent="0.25"/>
    <row r="410" s="19" customFormat="1" x14ac:dyDescent="0.25"/>
    <row r="411" s="19" customFormat="1" x14ac:dyDescent="0.25"/>
    <row r="412" s="19" customFormat="1" x14ac:dyDescent="0.25"/>
    <row r="413" s="19" customFormat="1" x14ac:dyDescent="0.25"/>
    <row r="414" s="19" customFormat="1" x14ac:dyDescent="0.25"/>
    <row r="415" s="19" customFormat="1" x14ac:dyDescent="0.25"/>
    <row r="416" s="19" customFormat="1" x14ac:dyDescent="0.25"/>
    <row r="417" s="19" customFormat="1" x14ac:dyDescent="0.25"/>
    <row r="418" s="19" customFormat="1" x14ac:dyDescent="0.25"/>
    <row r="419" s="19" customFormat="1" x14ac:dyDescent="0.25"/>
    <row r="420" s="19" customFormat="1" x14ac:dyDescent="0.25"/>
    <row r="421" s="19" customFormat="1" x14ac:dyDescent="0.25"/>
    <row r="422" s="19" customFormat="1" x14ac:dyDescent="0.25"/>
    <row r="423" s="19" customFormat="1" x14ac:dyDescent="0.25"/>
    <row r="424" s="19" customFormat="1" x14ac:dyDescent="0.25"/>
    <row r="425" s="19" customFormat="1" x14ac:dyDescent="0.25"/>
    <row r="426" s="19" customFormat="1" x14ac:dyDescent="0.25"/>
    <row r="427" s="19" customFormat="1" x14ac:dyDescent="0.25"/>
    <row r="428" s="19" customFormat="1" x14ac:dyDescent="0.25"/>
    <row r="429" s="19" customFormat="1" x14ac:dyDescent="0.25"/>
    <row r="430" s="19" customFormat="1" x14ac:dyDescent="0.25"/>
    <row r="431" s="19" customFormat="1" x14ac:dyDescent="0.25"/>
    <row r="432" s="19" customFormat="1" x14ac:dyDescent="0.25"/>
    <row r="433" s="19" customFormat="1" x14ac:dyDescent="0.25"/>
    <row r="434" s="19" customFormat="1" x14ac:dyDescent="0.25"/>
    <row r="435" s="19" customFormat="1" x14ac:dyDescent="0.25"/>
    <row r="436" s="19" customFormat="1" x14ac:dyDescent="0.25"/>
    <row r="437" s="19" customFormat="1" x14ac:dyDescent="0.25"/>
    <row r="438" s="19" customFormat="1" x14ac:dyDescent="0.25"/>
    <row r="439" s="19" customFormat="1" x14ac:dyDescent="0.25"/>
    <row r="440" s="19" customFormat="1" x14ac:dyDescent="0.25"/>
    <row r="441" s="19" customFormat="1" x14ac:dyDescent="0.25"/>
    <row r="442" s="19" customFormat="1" x14ac:dyDescent="0.25"/>
    <row r="443" s="19" customFormat="1" x14ac:dyDescent="0.25"/>
    <row r="444" s="19" customFormat="1" x14ac:dyDescent="0.25"/>
    <row r="445" s="19" customFormat="1" x14ac:dyDescent="0.25"/>
    <row r="446" s="19" customFormat="1" x14ac:dyDescent="0.25"/>
    <row r="447" s="19" customFormat="1" x14ac:dyDescent="0.25"/>
    <row r="448" s="19" customFormat="1" x14ac:dyDescent="0.25"/>
    <row r="449" s="19" customFormat="1" x14ac:dyDescent="0.25"/>
    <row r="450" s="19" customFormat="1" x14ac:dyDescent="0.25"/>
    <row r="451" s="19" customFormat="1" x14ac:dyDescent="0.25"/>
    <row r="452" s="19" customFormat="1" x14ac:dyDescent="0.25"/>
    <row r="453" s="19" customFormat="1" x14ac:dyDescent="0.25"/>
    <row r="454" s="19" customFormat="1" x14ac:dyDescent="0.25"/>
    <row r="455" s="19" customFormat="1" x14ac:dyDescent="0.25"/>
    <row r="456" s="19" customFormat="1" x14ac:dyDescent="0.25"/>
    <row r="457" s="19" customFormat="1" x14ac:dyDescent="0.25"/>
    <row r="458" s="19" customFormat="1" x14ac:dyDescent="0.25"/>
    <row r="459" s="19" customFormat="1" x14ac:dyDescent="0.25"/>
    <row r="460" s="19" customFormat="1" x14ac:dyDescent="0.25"/>
    <row r="461" s="19" customFormat="1" x14ac:dyDescent="0.25"/>
    <row r="462" s="19" customFormat="1" x14ac:dyDescent="0.25"/>
    <row r="463" s="19" customFormat="1" x14ac:dyDescent="0.25"/>
    <row r="464" s="19" customFormat="1" x14ac:dyDescent="0.25"/>
    <row r="465" s="19" customFormat="1" x14ac:dyDescent="0.25"/>
    <row r="466" s="19" customFormat="1" x14ac:dyDescent="0.25"/>
    <row r="467" s="19" customFormat="1" x14ac:dyDescent="0.25"/>
    <row r="468" s="19" customFormat="1" x14ac:dyDescent="0.25"/>
    <row r="469" s="19" customFormat="1" x14ac:dyDescent="0.25"/>
    <row r="470" s="19" customFormat="1" x14ac:dyDescent="0.25"/>
    <row r="471" s="19" customFormat="1" x14ac:dyDescent="0.25"/>
    <row r="472" s="19" customFormat="1" x14ac:dyDescent="0.25"/>
    <row r="473" s="19" customFormat="1" x14ac:dyDescent="0.25"/>
    <row r="474" s="19" customFormat="1" x14ac:dyDescent="0.25"/>
    <row r="475" s="19" customFormat="1" x14ac:dyDescent="0.25"/>
    <row r="476" s="19" customFormat="1" x14ac:dyDescent="0.25"/>
    <row r="477" s="19" customFormat="1" x14ac:dyDescent="0.25"/>
    <row r="478" s="19" customFormat="1" x14ac:dyDescent="0.25"/>
    <row r="479" s="19" customFormat="1" x14ac:dyDescent="0.25"/>
    <row r="480" s="19" customFormat="1" x14ac:dyDescent="0.25"/>
    <row r="481" s="19" customFormat="1" x14ac:dyDescent="0.25"/>
    <row r="482" s="19" customFormat="1" x14ac:dyDescent="0.25"/>
    <row r="483" s="19" customFormat="1" x14ac:dyDescent="0.25"/>
    <row r="484" s="19" customFormat="1" x14ac:dyDescent="0.25"/>
    <row r="485" s="19" customFormat="1" x14ac:dyDescent="0.25"/>
    <row r="486" s="19" customFormat="1" x14ac:dyDescent="0.25"/>
    <row r="487" s="19" customFormat="1" x14ac:dyDescent="0.25"/>
    <row r="488" s="19" customFormat="1" x14ac:dyDescent="0.25"/>
    <row r="489" s="19" customFormat="1" x14ac:dyDescent="0.25"/>
    <row r="490" s="19" customFormat="1" x14ac:dyDescent="0.25"/>
    <row r="491" s="19" customFormat="1" x14ac:dyDescent="0.25"/>
    <row r="492" s="19" customFormat="1" x14ac:dyDescent="0.25"/>
    <row r="493" s="19" customFormat="1" x14ac:dyDescent="0.25"/>
    <row r="494" s="19" customFormat="1" x14ac:dyDescent="0.25"/>
    <row r="495" s="19" customFormat="1" x14ac:dyDescent="0.25"/>
    <row r="496" s="19" customFormat="1" x14ac:dyDescent="0.25"/>
    <row r="497" s="19" customFormat="1" x14ac:dyDescent="0.25"/>
    <row r="498" s="19" customFormat="1" x14ac:dyDescent="0.25"/>
    <row r="499" s="19" customFormat="1" x14ac:dyDescent="0.25"/>
    <row r="500" s="19" customFormat="1" x14ac:dyDescent="0.25"/>
    <row r="501" s="19" customFormat="1" x14ac:dyDescent="0.25"/>
    <row r="502" s="19" customFormat="1" x14ac:dyDescent="0.25"/>
    <row r="503" s="19" customFormat="1" x14ac:dyDescent="0.25"/>
    <row r="504" s="19" customFormat="1" x14ac:dyDescent="0.25"/>
    <row r="505" s="19" customFormat="1" x14ac:dyDescent="0.25"/>
    <row r="506" s="19" customFormat="1" x14ac:dyDescent="0.25"/>
    <row r="507" s="19" customFormat="1" x14ac:dyDescent="0.25"/>
    <row r="508" s="19" customFormat="1" x14ac:dyDescent="0.25"/>
    <row r="509" s="19" customFormat="1" x14ac:dyDescent="0.25"/>
    <row r="510" s="19" customFormat="1" x14ac:dyDescent="0.25"/>
    <row r="511" s="19" customFormat="1" x14ac:dyDescent="0.25"/>
    <row r="512" s="19" customFormat="1" x14ac:dyDescent="0.25"/>
    <row r="513" s="19" customFormat="1" x14ac:dyDescent="0.25"/>
    <row r="514" s="19" customFormat="1" x14ac:dyDescent="0.25"/>
    <row r="515" s="19" customFormat="1" x14ac:dyDescent="0.25"/>
    <row r="516" s="19" customFormat="1" x14ac:dyDescent="0.25"/>
    <row r="517" s="19" customFormat="1" x14ac:dyDescent="0.25"/>
    <row r="518" s="19" customFormat="1" x14ac:dyDescent="0.25"/>
    <row r="519" s="19" customFormat="1" x14ac:dyDescent="0.25"/>
    <row r="520" s="19" customFormat="1" x14ac:dyDescent="0.25"/>
    <row r="521" s="19" customFormat="1" x14ac:dyDescent="0.25"/>
    <row r="522" s="19" customFormat="1" x14ac:dyDescent="0.25"/>
    <row r="523" s="19" customFormat="1" x14ac:dyDescent="0.25"/>
    <row r="524" s="19" customFormat="1" x14ac:dyDescent="0.25"/>
    <row r="525" s="19" customFormat="1" x14ac:dyDescent="0.25"/>
    <row r="526" s="19" customFormat="1" x14ac:dyDescent="0.25"/>
    <row r="527" s="19" customFormat="1" x14ac:dyDescent="0.25"/>
    <row r="528" s="19" customFormat="1" x14ac:dyDescent="0.25"/>
    <row r="529" s="19" customFormat="1" x14ac:dyDescent="0.25"/>
    <row r="530" s="19" customFormat="1" x14ac:dyDescent="0.25"/>
    <row r="531" s="19" customFormat="1" x14ac:dyDescent="0.25"/>
    <row r="532" s="19" customFormat="1" x14ac:dyDescent="0.25"/>
    <row r="533" s="19" customFormat="1" x14ac:dyDescent="0.25"/>
    <row r="534" s="19" customFormat="1" x14ac:dyDescent="0.25"/>
    <row r="535" s="19" customFormat="1" x14ac:dyDescent="0.25"/>
    <row r="536" s="19" customFormat="1" x14ac:dyDescent="0.25"/>
    <row r="537" s="19" customFormat="1" x14ac:dyDescent="0.25"/>
    <row r="538" s="19" customFormat="1" x14ac:dyDescent="0.25"/>
    <row r="539" s="19" customFormat="1" x14ac:dyDescent="0.25"/>
    <row r="540" s="19" customFormat="1" x14ac:dyDescent="0.25"/>
    <row r="541" s="19" customFormat="1" x14ac:dyDescent="0.25"/>
    <row r="542" s="19" customFormat="1" x14ac:dyDescent="0.25"/>
    <row r="543" s="19" customFormat="1" x14ac:dyDescent="0.25"/>
    <row r="544" s="19" customFormat="1" x14ac:dyDescent="0.25"/>
    <row r="545" s="19" customFormat="1" x14ac:dyDescent="0.25"/>
    <row r="546" s="19" customFormat="1" x14ac:dyDescent="0.25"/>
    <row r="547" s="19" customFormat="1" x14ac:dyDescent="0.25"/>
    <row r="548" s="19" customFormat="1" x14ac:dyDescent="0.25"/>
    <row r="549" s="19" customFormat="1" x14ac:dyDescent="0.25"/>
    <row r="550" s="19" customFormat="1" x14ac:dyDescent="0.25"/>
    <row r="551" s="19" customFormat="1" x14ac:dyDescent="0.25"/>
    <row r="552" s="19" customFormat="1" x14ac:dyDescent="0.25"/>
    <row r="553" s="19" customFormat="1" x14ac:dyDescent="0.25"/>
    <row r="554" s="19" customFormat="1" x14ac:dyDescent="0.25"/>
    <row r="555" s="19" customFormat="1" x14ac:dyDescent="0.25"/>
    <row r="556" s="19" customFormat="1" x14ac:dyDescent="0.25"/>
    <row r="557" s="19" customFormat="1" x14ac:dyDescent="0.25"/>
    <row r="558" s="19" customFormat="1" x14ac:dyDescent="0.25"/>
    <row r="559" s="19" customFormat="1" x14ac:dyDescent="0.25"/>
    <row r="560" s="19" customFormat="1" x14ac:dyDescent="0.25"/>
    <row r="561" s="19" customFormat="1" x14ac:dyDescent="0.25"/>
    <row r="562" s="19" customFormat="1" x14ac:dyDescent="0.25"/>
    <row r="563" s="19" customFormat="1" x14ac:dyDescent="0.25"/>
    <row r="564" s="19" customFormat="1" x14ac:dyDescent="0.25"/>
    <row r="565" s="19" customFormat="1" x14ac:dyDescent="0.25"/>
    <row r="566" s="19" customFormat="1" x14ac:dyDescent="0.25"/>
    <row r="567" s="19" customFormat="1" x14ac:dyDescent="0.25"/>
    <row r="568" s="19" customFormat="1" x14ac:dyDescent="0.25"/>
    <row r="569" s="19" customFormat="1" x14ac:dyDescent="0.25"/>
    <row r="570" s="19" customFormat="1" x14ac:dyDescent="0.25"/>
    <row r="571" s="19" customFormat="1" x14ac:dyDescent="0.25"/>
    <row r="572" s="19" customFormat="1" x14ac:dyDescent="0.25"/>
    <row r="573" s="19" customFormat="1" x14ac:dyDescent="0.25"/>
    <row r="574" s="19" customFormat="1" x14ac:dyDescent="0.25"/>
    <row r="575" s="19" customFormat="1" x14ac:dyDescent="0.25"/>
    <row r="576" s="19" customFormat="1" x14ac:dyDescent="0.25"/>
    <row r="577" s="19" customFormat="1" x14ac:dyDescent="0.25"/>
    <row r="578" s="19" customFormat="1" x14ac:dyDescent="0.25"/>
    <row r="579" s="19" customFormat="1" x14ac:dyDescent="0.25"/>
    <row r="580" s="19" customFormat="1" x14ac:dyDescent="0.25"/>
    <row r="581" s="19" customFormat="1" x14ac:dyDescent="0.25"/>
    <row r="582" s="19" customFormat="1" x14ac:dyDescent="0.25"/>
    <row r="583" s="19" customFormat="1" x14ac:dyDescent="0.25"/>
    <row r="584" s="19" customFormat="1" x14ac:dyDescent="0.25"/>
    <row r="585" s="19" customFormat="1" x14ac:dyDescent="0.25"/>
    <row r="586" s="19" customFormat="1" x14ac:dyDescent="0.25"/>
    <row r="587" s="19" customFormat="1" x14ac:dyDescent="0.25"/>
    <row r="588" s="19" customFormat="1" x14ac:dyDescent="0.25"/>
    <row r="589" s="19" customFormat="1" x14ac:dyDescent="0.25"/>
    <row r="590" s="19" customFormat="1" x14ac:dyDescent="0.25"/>
    <row r="591" s="19" customFormat="1" x14ac:dyDescent="0.25"/>
    <row r="592" s="19" customFormat="1" x14ac:dyDescent="0.25"/>
    <row r="593" s="19" customFormat="1" x14ac:dyDescent="0.25"/>
    <row r="594" s="19" customFormat="1" x14ac:dyDescent="0.25"/>
    <row r="595" s="19" customFormat="1" x14ac:dyDescent="0.25"/>
    <row r="596" s="19" customFormat="1" x14ac:dyDescent="0.25"/>
    <row r="597" s="19" customFormat="1" x14ac:dyDescent="0.25"/>
    <row r="598" s="19" customFormat="1" x14ac:dyDescent="0.25"/>
    <row r="599" s="19" customFormat="1" x14ac:dyDescent="0.25"/>
    <row r="600" s="19" customFormat="1" x14ac:dyDescent="0.25"/>
    <row r="601" s="19" customFormat="1" x14ac:dyDescent="0.25"/>
    <row r="602" s="19" customFormat="1" x14ac:dyDescent="0.25"/>
    <row r="603" s="19" customFormat="1" x14ac:dyDescent="0.25"/>
    <row r="604" s="19" customFormat="1" x14ac:dyDescent="0.25"/>
    <row r="605" s="19" customFormat="1" x14ac:dyDescent="0.25"/>
    <row r="606" s="19" customFormat="1" x14ac:dyDescent="0.25"/>
    <row r="607" s="19" customFormat="1" x14ac:dyDescent="0.25"/>
    <row r="608" s="19" customFormat="1" x14ac:dyDescent="0.25"/>
    <row r="609" s="19" customFormat="1" x14ac:dyDescent="0.25"/>
    <row r="610" s="19" customFormat="1" x14ac:dyDescent="0.25"/>
    <row r="611" s="19" customFormat="1" x14ac:dyDescent="0.25"/>
    <row r="612" s="19" customFormat="1" x14ac:dyDescent="0.25"/>
    <row r="613" s="19" customFormat="1" x14ac:dyDescent="0.25"/>
    <row r="614" s="19" customFormat="1" x14ac:dyDescent="0.25"/>
    <row r="615" s="19" customFormat="1" x14ac:dyDescent="0.25"/>
    <row r="616" s="19" customFormat="1" x14ac:dyDescent="0.25"/>
    <row r="617" s="19" customFormat="1" x14ac:dyDescent="0.25"/>
    <row r="618" s="19" customFormat="1" x14ac:dyDescent="0.25"/>
    <row r="619" s="19" customFormat="1" x14ac:dyDescent="0.25"/>
    <row r="620" s="19" customFormat="1" x14ac:dyDescent="0.25"/>
    <row r="621" s="19" customFormat="1" x14ac:dyDescent="0.25"/>
    <row r="622" s="19" customFormat="1" x14ac:dyDescent="0.25"/>
    <row r="623" s="19" customFormat="1" x14ac:dyDescent="0.25"/>
    <row r="624" s="19" customFormat="1" x14ac:dyDescent="0.25"/>
    <row r="625" s="19" customFormat="1" x14ac:dyDescent="0.25"/>
    <row r="626" s="19" customFormat="1" x14ac:dyDescent="0.25"/>
    <row r="627" s="19" customFormat="1" x14ac:dyDescent="0.25"/>
    <row r="628" s="19" customFormat="1" x14ac:dyDescent="0.25"/>
    <row r="629" s="19" customFormat="1" x14ac:dyDescent="0.25"/>
    <row r="630" s="19" customFormat="1" x14ac:dyDescent="0.25"/>
    <row r="631" s="19" customFormat="1" x14ac:dyDescent="0.25"/>
    <row r="632" s="19" customFormat="1" x14ac:dyDescent="0.25"/>
    <row r="633" s="19" customFormat="1" x14ac:dyDescent="0.25"/>
    <row r="634" s="19" customFormat="1" x14ac:dyDescent="0.25"/>
    <row r="635" s="19" customFormat="1" x14ac:dyDescent="0.25"/>
    <row r="636" s="19" customFormat="1" x14ac:dyDescent="0.25"/>
    <row r="637" s="19" customFormat="1" x14ac:dyDescent="0.25"/>
    <row r="638" s="19" customFormat="1" x14ac:dyDescent="0.25"/>
    <row r="639" s="19" customFormat="1" x14ac:dyDescent="0.25"/>
    <row r="640" s="19" customFormat="1" x14ac:dyDescent="0.25"/>
    <row r="641" s="19" customFormat="1" x14ac:dyDescent="0.25"/>
    <row r="642" s="19" customFormat="1" x14ac:dyDescent="0.25"/>
    <row r="643" s="19" customFormat="1" x14ac:dyDescent="0.25"/>
    <row r="644" s="19" customFormat="1" x14ac:dyDescent="0.25"/>
    <row r="645" s="19" customFormat="1" x14ac:dyDescent="0.25"/>
    <row r="646" s="19" customFormat="1" x14ac:dyDescent="0.25"/>
    <row r="647" s="19" customFormat="1" x14ac:dyDescent="0.25"/>
    <row r="648" s="19" customFormat="1" x14ac:dyDescent="0.25"/>
    <row r="649" s="19" customFormat="1" x14ac:dyDescent="0.25"/>
    <row r="650" s="19" customFormat="1" x14ac:dyDescent="0.25"/>
    <row r="651" s="19" customFormat="1" x14ac:dyDescent="0.25"/>
    <row r="652" s="19" customFormat="1" x14ac:dyDescent="0.25"/>
    <row r="653" s="19" customFormat="1" x14ac:dyDescent="0.25"/>
    <row r="654" s="19" customFormat="1" x14ac:dyDescent="0.25"/>
    <row r="655" s="19" customFormat="1" x14ac:dyDescent="0.25"/>
    <row r="656" s="19" customFormat="1" x14ac:dyDescent="0.25"/>
    <row r="657" s="19" customFormat="1" x14ac:dyDescent="0.25"/>
    <row r="658" s="19" customFormat="1" x14ac:dyDescent="0.25"/>
    <row r="659" s="19" customFormat="1" x14ac:dyDescent="0.25"/>
    <row r="660" s="19" customFormat="1" x14ac:dyDescent="0.25"/>
    <row r="661" s="19" customFormat="1" x14ac:dyDescent="0.25"/>
    <row r="662" s="19" customFormat="1" x14ac:dyDescent="0.25"/>
    <row r="663" s="19" customFormat="1" x14ac:dyDescent="0.25"/>
    <row r="664" s="19" customFormat="1" x14ac:dyDescent="0.25"/>
    <row r="665" s="19" customFormat="1" x14ac:dyDescent="0.25"/>
    <row r="666" s="19" customFormat="1" x14ac:dyDescent="0.25"/>
    <row r="667" s="19" customFormat="1" x14ac:dyDescent="0.25"/>
    <row r="668" s="19" customFormat="1" x14ac:dyDescent="0.25"/>
    <row r="669" s="19" customFormat="1" x14ac:dyDescent="0.25"/>
    <row r="670" s="19" customFormat="1" x14ac:dyDescent="0.25"/>
    <row r="671" s="19" customFormat="1" x14ac:dyDescent="0.25"/>
    <row r="672" s="19" customFormat="1" x14ac:dyDescent="0.25"/>
    <row r="673" s="19" customFormat="1" x14ac:dyDescent="0.25"/>
    <row r="674" s="19" customFormat="1" x14ac:dyDescent="0.25"/>
    <row r="675" s="19" customFormat="1" x14ac:dyDescent="0.25"/>
    <row r="676" s="19" customFormat="1" x14ac:dyDescent="0.25"/>
    <row r="677" s="19" customFormat="1" x14ac:dyDescent="0.25"/>
    <row r="678" s="19" customFormat="1" x14ac:dyDescent="0.25"/>
    <row r="679" s="19" customFormat="1" x14ac:dyDescent="0.25"/>
    <row r="680" s="19" customFormat="1" x14ac:dyDescent="0.25"/>
    <row r="681" s="19" customFormat="1" x14ac:dyDescent="0.25"/>
    <row r="682" s="19" customFormat="1" x14ac:dyDescent="0.25"/>
    <row r="683" s="19" customFormat="1" x14ac:dyDescent="0.25"/>
    <row r="684" s="19" customFormat="1" x14ac:dyDescent="0.25"/>
    <row r="685" s="19" customFormat="1" x14ac:dyDescent="0.25"/>
    <row r="686" s="19" customFormat="1" x14ac:dyDescent="0.25"/>
    <row r="687" s="19" customFormat="1" x14ac:dyDescent="0.25"/>
    <row r="688" s="19" customFormat="1" x14ac:dyDescent="0.25"/>
    <row r="689" s="19" customFormat="1" x14ac:dyDescent="0.25"/>
    <row r="690" s="19" customFormat="1" x14ac:dyDescent="0.25"/>
    <row r="691" s="19" customFormat="1" x14ac:dyDescent="0.25"/>
    <row r="692" s="19" customFormat="1" x14ac:dyDescent="0.25"/>
    <row r="693" s="19" customFormat="1" x14ac:dyDescent="0.25"/>
    <row r="694" s="19" customFormat="1" x14ac:dyDescent="0.25"/>
    <row r="695" s="19" customFormat="1" x14ac:dyDescent="0.25"/>
    <row r="696" s="19" customFormat="1" x14ac:dyDescent="0.25"/>
    <row r="697" s="19" customFormat="1" x14ac:dyDescent="0.25"/>
    <row r="698" s="19" customFormat="1" x14ac:dyDescent="0.25"/>
    <row r="699" s="19" customFormat="1" x14ac:dyDescent="0.25"/>
    <row r="700" s="19" customFormat="1" x14ac:dyDescent="0.25"/>
    <row r="701" s="19" customFormat="1" x14ac:dyDescent="0.25"/>
    <row r="702" s="19" customFormat="1" x14ac:dyDescent="0.25"/>
    <row r="703" s="19" customFormat="1" x14ac:dyDescent="0.25"/>
    <row r="704" s="19" customFormat="1" x14ac:dyDescent="0.25"/>
    <row r="705" s="19" customFormat="1" x14ac:dyDescent="0.25"/>
    <row r="706" s="19" customFormat="1" x14ac:dyDescent="0.25"/>
    <row r="707" s="19" customFormat="1" x14ac:dyDescent="0.25"/>
    <row r="708" s="19" customFormat="1" x14ac:dyDescent="0.25"/>
    <row r="709" s="19" customFormat="1" x14ac:dyDescent="0.25"/>
    <row r="710" s="19" customFormat="1" x14ac:dyDescent="0.25"/>
    <row r="711" s="19" customFormat="1" x14ac:dyDescent="0.25"/>
    <row r="712" s="19" customFormat="1" x14ac:dyDescent="0.25"/>
    <row r="713" s="19" customFormat="1" x14ac:dyDescent="0.25"/>
    <row r="714" s="19" customFormat="1" x14ac:dyDescent="0.25"/>
    <row r="715" s="19" customFormat="1" x14ac:dyDescent="0.25"/>
    <row r="716" s="19" customFormat="1" x14ac:dyDescent="0.25"/>
    <row r="717" s="19" customFormat="1" x14ac:dyDescent="0.25"/>
    <row r="718" s="19" customFormat="1" x14ac:dyDescent="0.25"/>
    <row r="719" s="19" customFormat="1" x14ac:dyDescent="0.25"/>
    <row r="720" s="19" customFormat="1" x14ac:dyDescent="0.25"/>
    <row r="721" s="19" customFormat="1" x14ac:dyDescent="0.25"/>
    <row r="722" s="19" customFormat="1" x14ac:dyDescent="0.25"/>
    <row r="723" s="19" customFormat="1" x14ac:dyDescent="0.25"/>
    <row r="724" s="19" customFormat="1" x14ac:dyDescent="0.25"/>
    <row r="725" s="19" customFormat="1" x14ac:dyDescent="0.25"/>
    <row r="726" s="19" customFormat="1" x14ac:dyDescent="0.25"/>
    <row r="727" s="19" customFormat="1" x14ac:dyDescent="0.25"/>
    <row r="728" s="19" customFormat="1" x14ac:dyDescent="0.25"/>
    <row r="729" s="19" customFormat="1" x14ac:dyDescent="0.25"/>
    <row r="730" s="19" customFormat="1" x14ac:dyDescent="0.25"/>
    <row r="731" s="19" customFormat="1" x14ac:dyDescent="0.25"/>
    <row r="732" s="19" customFormat="1" x14ac:dyDescent="0.25"/>
    <row r="733" s="19" customFormat="1" x14ac:dyDescent="0.25"/>
    <row r="734" s="19" customFormat="1" x14ac:dyDescent="0.25"/>
    <row r="735" s="19" customFormat="1" x14ac:dyDescent="0.25"/>
    <row r="736" s="19" customFormat="1" x14ac:dyDescent="0.25"/>
    <row r="737" s="19" customFormat="1" x14ac:dyDescent="0.25"/>
    <row r="738" s="19" customFormat="1" x14ac:dyDescent="0.25"/>
    <row r="739" s="19" customFormat="1" x14ac:dyDescent="0.25"/>
    <row r="740" s="19" customFormat="1" x14ac:dyDescent="0.25"/>
    <row r="741" s="19" customFormat="1" x14ac:dyDescent="0.25"/>
    <row r="742" s="19" customFormat="1" x14ac:dyDescent="0.25"/>
    <row r="743" s="19" customFormat="1" x14ac:dyDescent="0.25"/>
    <row r="744" s="19" customFormat="1" x14ac:dyDescent="0.25"/>
    <row r="745" s="19" customFormat="1" x14ac:dyDescent="0.25"/>
    <row r="746" s="19" customFormat="1" x14ac:dyDescent="0.25"/>
    <row r="747" s="19" customFormat="1" x14ac:dyDescent="0.25"/>
    <row r="748" s="19" customFormat="1" x14ac:dyDescent="0.25"/>
    <row r="749" s="19" customFormat="1" x14ac:dyDescent="0.25"/>
    <row r="750" s="19" customFormat="1" x14ac:dyDescent="0.25"/>
    <row r="751" s="19" customFormat="1" x14ac:dyDescent="0.25"/>
    <row r="752" s="19" customFormat="1" x14ac:dyDescent="0.25"/>
    <row r="753" s="19" customFormat="1" x14ac:dyDescent="0.25"/>
    <row r="754" s="19" customFormat="1" x14ac:dyDescent="0.25"/>
    <row r="755" s="19" customFormat="1" x14ac:dyDescent="0.25"/>
    <row r="756" s="19" customFormat="1" x14ac:dyDescent="0.25"/>
    <row r="757" s="19" customFormat="1" x14ac:dyDescent="0.25"/>
    <row r="758" s="19" customFormat="1" x14ac:dyDescent="0.25"/>
    <row r="759" s="19" customFormat="1" x14ac:dyDescent="0.25"/>
    <row r="760" s="19" customFormat="1" x14ac:dyDescent="0.25"/>
    <row r="761" s="19" customFormat="1" x14ac:dyDescent="0.25"/>
    <row r="762" s="19" customFormat="1" x14ac:dyDescent="0.25"/>
    <row r="763" s="19" customFormat="1" x14ac:dyDescent="0.25"/>
    <row r="764" s="19" customFormat="1" x14ac:dyDescent="0.25"/>
    <row r="765" s="19" customFormat="1" x14ac:dyDescent="0.25"/>
    <row r="766" s="19" customFormat="1" x14ac:dyDescent="0.25"/>
    <row r="767" s="19" customFormat="1" x14ac:dyDescent="0.25"/>
    <row r="768" s="19" customFormat="1" x14ac:dyDescent="0.25"/>
    <row r="769" s="19" customFormat="1" x14ac:dyDescent="0.25"/>
    <row r="770" s="19" customFormat="1" x14ac:dyDescent="0.25"/>
    <row r="771" s="19" customFormat="1" x14ac:dyDescent="0.25"/>
    <row r="772" s="19" customFormat="1" x14ac:dyDescent="0.25"/>
    <row r="773" s="19" customFormat="1" x14ac:dyDescent="0.25"/>
    <row r="774" s="19" customFormat="1" x14ac:dyDescent="0.25"/>
    <row r="775" s="19" customFormat="1" x14ac:dyDescent="0.25"/>
    <row r="776" s="19" customFormat="1" x14ac:dyDescent="0.25"/>
    <row r="777" s="19" customFormat="1" x14ac:dyDescent="0.25"/>
    <row r="778" s="19" customFormat="1" x14ac:dyDescent="0.25"/>
    <row r="779" s="19" customFormat="1" x14ac:dyDescent="0.25"/>
    <row r="780" s="19" customFormat="1" x14ac:dyDescent="0.25"/>
    <row r="781" s="19" customFormat="1" x14ac:dyDescent="0.25"/>
    <row r="782" s="19" customFormat="1" x14ac:dyDescent="0.25"/>
    <row r="783" s="19" customFormat="1" x14ac:dyDescent="0.25"/>
    <row r="784" s="19" customFormat="1" x14ac:dyDescent="0.25"/>
    <row r="785" s="19" customFormat="1" x14ac:dyDescent="0.25"/>
    <row r="786" s="19" customFormat="1" x14ac:dyDescent="0.25"/>
    <row r="787" s="19" customFormat="1" x14ac:dyDescent="0.25"/>
    <row r="788" s="19" customFormat="1" x14ac:dyDescent="0.25"/>
    <row r="789" s="19" customFormat="1" x14ac:dyDescent="0.25"/>
    <row r="790" s="19" customFormat="1" x14ac:dyDescent="0.25"/>
    <row r="791" s="19" customFormat="1" x14ac:dyDescent="0.25"/>
    <row r="792" s="19" customFormat="1" x14ac:dyDescent="0.25"/>
    <row r="793" s="19" customFormat="1" x14ac:dyDescent="0.25"/>
    <row r="794" s="19" customFormat="1" x14ac:dyDescent="0.25"/>
    <row r="795" s="19" customFormat="1" x14ac:dyDescent="0.25"/>
    <row r="796" s="19" customFormat="1" x14ac:dyDescent="0.25"/>
    <row r="797" s="19" customFormat="1" x14ac:dyDescent="0.25"/>
    <row r="798" s="19" customFormat="1" x14ac:dyDescent="0.25"/>
    <row r="799" s="19" customFormat="1" x14ac:dyDescent="0.25"/>
    <row r="800" s="19" customFormat="1" x14ac:dyDescent="0.25"/>
    <row r="801" s="19" customFormat="1" x14ac:dyDescent="0.25"/>
    <row r="802" s="19" customFormat="1" x14ac:dyDescent="0.25"/>
    <row r="803" s="19" customFormat="1" x14ac:dyDescent="0.25"/>
    <row r="804" s="19" customFormat="1" x14ac:dyDescent="0.25"/>
    <row r="805" s="19" customFormat="1" x14ac:dyDescent="0.25"/>
    <row r="806" s="19" customFormat="1" x14ac:dyDescent="0.25"/>
    <row r="807" s="19" customFormat="1" x14ac:dyDescent="0.25"/>
    <row r="808" s="19" customFormat="1" x14ac:dyDescent="0.25"/>
    <row r="809" s="19" customFormat="1" x14ac:dyDescent="0.25"/>
    <row r="810" s="19" customFormat="1" x14ac:dyDescent="0.25"/>
    <row r="811" s="19" customFormat="1" x14ac:dyDescent="0.25"/>
    <row r="812" s="19" customFormat="1" x14ac:dyDescent="0.25"/>
    <row r="813" s="19" customFormat="1" x14ac:dyDescent="0.25"/>
    <row r="814" s="19" customFormat="1" x14ac:dyDescent="0.25"/>
    <row r="815" s="19" customFormat="1" x14ac:dyDescent="0.25"/>
    <row r="816" s="19" customFormat="1" x14ac:dyDescent="0.25"/>
    <row r="817" s="19" customFormat="1" x14ac:dyDescent="0.25"/>
    <row r="818" s="19" customFormat="1" x14ac:dyDescent="0.25"/>
    <row r="819" s="19" customFormat="1" x14ac:dyDescent="0.25"/>
    <row r="820" s="19" customFormat="1" x14ac:dyDescent="0.25"/>
    <row r="821" s="19" customFormat="1" x14ac:dyDescent="0.25"/>
    <row r="822" s="19" customFormat="1" x14ac:dyDescent="0.25"/>
    <row r="823" s="19" customFormat="1" x14ac:dyDescent="0.25"/>
    <row r="824" s="19" customFormat="1" x14ac:dyDescent="0.25"/>
    <row r="825" s="19" customFormat="1" x14ac:dyDescent="0.25"/>
    <row r="826" s="19" customFormat="1" x14ac:dyDescent="0.25"/>
    <row r="827" s="19" customFormat="1" x14ac:dyDescent="0.25"/>
    <row r="828" s="19" customFormat="1" x14ac:dyDescent="0.25"/>
    <row r="829" s="19" customFormat="1" x14ac:dyDescent="0.25"/>
    <row r="830" s="19" customFormat="1" x14ac:dyDescent="0.25"/>
    <row r="831" s="19" customFormat="1" x14ac:dyDescent="0.25"/>
    <row r="832" s="19" customFormat="1" x14ac:dyDescent="0.25"/>
    <row r="833" s="19" customFormat="1" x14ac:dyDescent="0.25"/>
    <row r="834" s="19" customFormat="1" x14ac:dyDescent="0.25"/>
    <row r="835" s="19" customFormat="1" x14ac:dyDescent="0.25"/>
    <row r="836" s="19" customFormat="1" x14ac:dyDescent="0.25"/>
    <row r="837" s="19" customFormat="1" x14ac:dyDescent="0.25"/>
    <row r="838" s="19" customFormat="1" x14ac:dyDescent="0.25"/>
    <row r="839" s="19" customFormat="1" x14ac:dyDescent="0.25"/>
    <row r="840" s="19" customFormat="1" x14ac:dyDescent="0.25"/>
    <row r="841" s="19" customFormat="1" x14ac:dyDescent="0.25"/>
    <row r="842" s="19" customFormat="1" x14ac:dyDescent="0.25"/>
    <row r="843" s="19" customFormat="1" x14ac:dyDescent="0.25"/>
    <row r="844" s="19" customFormat="1" x14ac:dyDescent="0.25"/>
    <row r="845" s="19" customFormat="1" x14ac:dyDescent="0.25"/>
    <row r="846" s="19" customFormat="1" x14ac:dyDescent="0.25"/>
    <row r="847" s="19" customFormat="1" x14ac:dyDescent="0.25"/>
    <row r="848" s="19" customFormat="1" x14ac:dyDescent="0.25"/>
    <row r="849" s="19" customFormat="1" x14ac:dyDescent="0.25"/>
    <row r="850" s="19" customFormat="1" x14ac:dyDescent="0.25"/>
    <row r="851" s="19" customFormat="1" x14ac:dyDescent="0.25"/>
    <row r="852" s="19" customFormat="1" x14ac:dyDescent="0.25"/>
    <row r="853" s="19" customFormat="1" x14ac:dyDescent="0.25"/>
    <row r="854" s="19" customFormat="1" x14ac:dyDescent="0.25"/>
    <row r="855" s="19" customFormat="1" x14ac:dyDescent="0.25"/>
    <row r="856" s="19" customFormat="1" x14ac:dyDescent="0.25"/>
    <row r="857" s="19" customFormat="1" x14ac:dyDescent="0.25"/>
    <row r="858" s="19" customFormat="1" x14ac:dyDescent="0.25"/>
    <row r="859" s="19" customFormat="1" x14ac:dyDescent="0.25"/>
    <row r="860" s="19" customFormat="1" x14ac:dyDescent="0.25"/>
    <row r="861" s="19" customFormat="1" x14ac:dyDescent="0.25"/>
    <row r="862" s="19" customFormat="1" x14ac:dyDescent="0.25"/>
    <row r="863" s="19" customFormat="1" x14ac:dyDescent="0.25"/>
    <row r="864" s="19" customFormat="1" x14ac:dyDescent="0.25"/>
    <row r="865" s="19" customFormat="1" x14ac:dyDescent="0.25"/>
    <row r="866" s="19" customFormat="1" x14ac:dyDescent="0.25"/>
    <row r="867" s="19" customFormat="1" x14ac:dyDescent="0.25"/>
    <row r="868" s="19" customFormat="1" x14ac:dyDescent="0.25"/>
    <row r="869" s="19" customFormat="1" x14ac:dyDescent="0.25"/>
    <row r="870" s="19" customFormat="1" x14ac:dyDescent="0.25"/>
    <row r="871" s="19" customFormat="1" x14ac:dyDescent="0.25"/>
  </sheetData>
  <mergeCells count="39">
    <mergeCell ref="E23:K23"/>
    <mergeCell ref="B19:D19"/>
    <mergeCell ref="E19:K19"/>
    <mergeCell ref="E20:K20"/>
    <mergeCell ref="E21:K21"/>
    <mergeCell ref="E22:K22"/>
    <mergeCell ref="E24:K24"/>
    <mergeCell ref="E12:K12"/>
    <mergeCell ref="B18:D18"/>
    <mergeCell ref="B14:D14"/>
    <mergeCell ref="E17:K17"/>
    <mergeCell ref="E18:K18"/>
    <mergeCell ref="B24:D24"/>
    <mergeCell ref="B12:D12"/>
    <mergeCell ref="B13:D13"/>
    <mergeCell ref="B15:D15"/>
    <mergeCell ref="B16:D16"/>
    <mergeCell ref="B17:D17"/>
    <mergeCell ref="B20:D20"/>
    <mergeCell ref="B21:D21"/>
    <mergeCell ref="B22:D22"/>
    <mergeCell ref="B23:D23"/>
    <mergeCell ref="E7:K7"/>
    <mergeCell ref="E8:K8"/>
    <mergeCell ref="E9:K9"/>
    <mergeCell ref="B7:D7"/>
    <mergeCell ref="B8:D8"/>
    <mergeCell ref="B9:D9"/>
    <mergeCell ref="E11:K11"/>
    <mergeCell ref="B11:D11"/>
    <mergeCell ref="E13:K13"/>
    <mergeCell ref="E15:K15"/>
    <mergeCell ref="E16:K16"/>
    <mergeCell ref="E14:K14"/>
    <mergeCell ref="B2:C4"/>
    <mergeCell ref="D2:H4"/>
    <mergeCell ref="I3:K4"/>
    <mergeCell ref="I2:J2"/>
    <mergeCell ref="B6:K6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CU291"/>
  <sheetViews>
    <sheetView tabSelected="1" workbookViewId="0">
      <selection activeCell="G8" sqref="G8:M8"/>
    </sheetView>
  </sheetViews>
  <sheetFormatPr defaultRowHeight="15" x14ac:dyDescent="0.25"/>
  <cols>
    <col min="1" max="1" width="2.42578125" customWidth="1"/>
    <col min="2" max="2" width="3.85546875" customWidth="1"/>
    <col min="3" max="5" width="5.28515625" customWidth="1"/>
    <col min="6" max="6" width="20.7109375" customWidth="1"/>
    <col min="7" max="7" width="5.85546875" customWidth="1"/>
    <col min="8" max="8" width="5.5703125" customWidth="1"/>
    <col min="9" max="9" width="6.85546875" customWidth="1"/>
    <col min="10" max="10" width="7" customWidth="1"/>
    <col min="11" max="11" width="6.5703125" customWidth="1"/>
    <col min="12" max="12" width="8.28515625" customWidth="1"/>
    <col min="13" max="13" width="11.28515625" customWidth="1"/>
    <col min="14" max="14" width="3" customWidth="1"/>
    <col min="15" max="15" width="9.85546875" style="56" customWidth="1"/>
    <col min="16" max="16" width="15.85546875" style="56" hidden="1" customWidth="1"/>
    <col min="17" max="17" width="9.140625" style="56" customWidth="1"/>
    <col min="18" max="18" width="14.140625" style="56" hidden="1" customWidth="1"/>
    <col min="19" max="20" width="9.140625" style="56" hidden="1" customWidth="1"/>
    <col min="21" max="99" width="9.140625" style="56" customWidth="1"/>
  </cols>
  <sheetData>
    <row r="1" spans="1:20" ht="12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0" ht="7.5" customHeight="1" x14ac:dyDescent="0.25">
      <c r="A2" s="1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1"/>
      <c r="P2" s="157" t="s">
        <v>25</v>
      </c>
    </row>
    <row r="3" spans="1:20" ht="18.75" x14ac:dyDescent="0.25">
      <c r="A3" s="1"/>
      <c r="B3" s="9"/>
      <c r="C3" s="10"/>
      <c r="D3" s="10"/>
      <c r="E3" s="10"/>
      <c r="F3" s="169" t="s">
        <v>345</v>
      </c>
      <c r="G3" s="169"/>
      <c r="H3" s="169"/>
      <c r="I3" s="169"/>
      <c r="J3" s="169"/>
      <c r="K3" s="169"/>
      <c r="L3" s="169"/>
      <c r="M3" s="11"/>
      <c r="N3" s="1"/>
      <c r="P3" s="157"/>
      <c r="Q3" s="57"/>
    </row>
    <row r="4" spans="1:20" ht="26.25" x14ac:dyDescent="0.25">
      <c r="A4" s="1"/>
      <c r="B4" s="9"/>
      <c r="C4" s="10"/>
      <c r="D4" s="10"/>
      <c r="E4" s="10"/>
      <c r="F4" s="158" t="s">
        <v>288</v>
      </c>
      <c r="G4" s="158"/>
      <c r="H4" s="158"/>
      <c r="I4" s="158"/>
      <c r="J4" s="158"/>
      <c r="K4" s="158"/>
      <c r="L4" s="158"/>
      <c r="M4" s="11"/>
      <c r="N4" s="1"/>
    </row>
    <row r="5" spans="1:20" ht="9" customHeight="1" thickBot="1" x14ac:dyDescent="0.3">
      <c r="A5" s="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N5" s="1"/>
    </row>
    <row r="6" spans="1:20" ht="13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0" ht="18.75" customHeight="1" thickBot="1" x14ac:dyDescent="0.3">
      <c r="A7" s="1"/>
      <c r="B7" s="134" t="s">
        <v>23</v>
      </c>
      <c r="C7" s="134"/>
      <c r="D7" s="134"/>
      <c r="E7" s="134"/>
      <c r="F7" s="134"/>
      <c r="G7" s="133"/>
      <c r="H7" s="133"/>
      <c r="I7" s="133"/>
      <c r="J7" s="133"/>
      <c r="K7" s="133"/>
      <c r="L7" s="133"/>
      <c r="M7" s="133"/>
      <c r="N7" s="1"/>
    </row>
    <row r="8" spans="1:20" ht="18.75" customHeight="1" x14ac:dyDescent="0.25">
      <c r="A8" s="1"/>
      <c r="B8" s="170" t="s">
        <v>350</v>
      </c>
      <c r="C8" s="171"/>
      <c r="D8" s="171"/>
      <c r="E8" s="171"/>
      <c r="F8" s="172"/>
      <c r="G8" s="155" t="s">
        <v>351</v>
      </c>
      <c r="H8" s="156"/>
      <c r="I8" s="156"/>
      <c r="J8" s="156"/>
      <c r="K8" s="156"/>
      <c r="L8" s="156"/>
      <c r="M8" s="173"/>
      <c r="N8" s="1"/>
      <c r="R8" s="108" t="s">
        <v>351</v>
      </c>
      <c r="S8" s="109">
        <v>0.5</v>
      </c>
      <c r="T8" s="224" t="s">
        <v>352</v>
      </c>
    </row>
    <row r="9" spans="1:20" ht="18.75" customHeight="1" thickBot="1" x14ac:dyDescent="0.3">
      <c r="A9" s="1"/>
      <c r="B9" s="134" t="s">
        <v>24</v>
      </c>
      <c r="C9" s="134"/>
      <c r="D9" s="134"/>
      <c r="E9" s="134"/>
      <c r="F9" s="134"/>
      <c r="G9" s="133"/>
      <c r="H9" s="133"/>
      <c r="I9" s="133"/>
      <c r="J9" s="133"/>
      <c r="K9" s="133"/>
      <c r="L9" s="133"/>
      <c r="M9" s="133"/>
      <c r="N9" s="1"/>
      <c r="P9" s="58" t="str">
        <f>IF(G7="Met-Ed", "ME_SVC_CTR", IF(G7="Penelec", "PN_SVC_CTR", IF(G7="Penn Power", "PP_SVC_CTR", "WPP_SVC_CTR")))</f>
        <v>WPP_SVC_CTR</v>
      </c>
      <c r="R9" s="226" t="s">
        <v>353</v>
      </c>
      <c r="S9" s="227">
        <v>1</v>
      </c>
      <c r="T9" s="225">
        <f>VLOOKUP(G8,R8:S10,2,FALSE)</f>
        <v>0.5</v>
      </c>
    </row>
    <row r="10" spans="1:20" ht="19.5" customHeight="1" thickBot="1" x14ac:dyDescent="0.3">
      <c r="A10" s="1"/>
      <c r="B10" s="134" t="s">
        <v>54</v>
      </c>
      <c r="C10" s="134"/>
      <c r="D10" s="134"/>
      <c r="E10" s="134"/>
      <c r="F10" s="134"/>
      <c r="G10" s="133"/>
      <c r="H10" s="133"/>
      <c r="I10" s="133"/>
      <c r="J10" s="133"/>
      <c r="K10" s="133"/>
      <c r="L10" s="133"/>
      <c r="M10" s="133"/>
      <c r="N10" s="1"/>
      <c r="R10" s="228" t="s">
        <v>357</v>
      </c>
      <c r="S10" s="229">
        <v>1</v>
      </c>
    </row>
    <row r="11" spans="1:20" ht="19.5" customHeight="1" x14ac:dyDescent="0.25">
      <c r="A11" s="1"/>
      <c r="B11" s="146" t="s">
        <v>268</v>
      </c>
      <c r="C11" s="147"/>
      <c r="D11" s="147"/>
      <c r="E11" s="147"/>
      <c r="F11" s="148"/>
      <c r="G11" s="155"/>
      <c r="H11" s="156"/>
      <c r="I11" s="156"/>
      <c r="J11" s="156"/>
      <c r="K11" s="156"/>
      <c r="L11" s="156"/>
      <c r="M11" s="156"/>
      <c r="N11" s="1"/>
    </row>
    <row r="12" spans="1:20" ht="33.75" customHeight="1" x14ac:dyDescent="0.25">
      <c r="A12" s="1"/>
      <c r="B12" s="152" t="s">
        <v>306</v>
      </c>
      <c r="C12" s="153"/>
      <c r="D12" s="153"/>
      <c r="E12" s="153"/>
      <c r="F12" s="154"/>
      <c r="G12" s="166"/>
      <c r="H12" s="167"/>
      <c r="I12" s="167"/>
      <c r="J12" s="167"/>
      <c r="K12" s="167"/>
      <c r="L12" s="167"/>
      <c r="M12" s="168"/>
      <c r="N12" s="1"/>
    </row>
    <row r="13" spans="1:20" ht="34.5" customHeight="1" x14ac:dyDescent="0.25">
      <c r="A13" s="1"/>
      <c r="B13" s="134" t="s">
        <v>55</v>
      </c>
      <c r="C13" s="134"/>
      <c r="D13" s="134"/>
      <c r="E13" s="134"/>
      <c r="F13" s="134"/>
      <c r="G13" s="159"/>
      <c r="H13" s="160"/>
      <c r="I13" s="161" t="str">
        <f>IF((ROUND(G13,2)+ROUND(G15,2))=ROUND(G34,2),"Correct", "← CIAC Incentive + Cost of Removal Incentive must equal Total Incentive")</f>
        <v>Correct</v>
      </c>
      <c r="J13" s="162"/>
      <c r="K13" s="162"/>
      <c r="L13" s="162"/>
      <c r="M13" s="163"/>
      <c r="N13" s="1"/>
    </row>
    <row r="14" spans="1:20" ht="33.75" customHeight="1" x14ac:dyDescent="0.25">
      <c r="A14" s="1"/>
      <c r="B14" s="152" t="s">
        <v>292</v>
      </c>
      <c r="C14" s="153"/>
      <c r="D14" s="153"/>
      <c r="E14" s="153"/>
      <c r="F14" s="154"/>
      <c r="G14" s="166"/>
      <c r="H14" s="167"/>
      <c r="I14" s="167"/>
      <c r="J14" s="167"/>
      <c r="K14" s="167"/>
      <c r="L14" s="167"/>
      <c r="M14" s="168"/>
      <c r="N14" s="1"/>
    </row>
    <row r="15" spans="1:20" ht="33" customHeight="1" x14ac:dyDescent="0.25">
      <c r="A15" s="1"/>
      <c r="B15" s="134" t="s">
        <v>56</v>
      </c>
      <c r="C15" s="134"/>
      <c r="D15" s="134"/>
      <c r="E15" s="134"/>
      <c r="F15" s="134"/>
      <c r="G15" s="164"/>
      <c r="H15" s="165"/>
      <c r="I15" s="161" t="str">
        <f>IF((ROUND(G13,2)+ROUND(G15,2))=ROUND(G34,2),"Correct", "← CIAC Incentive + Cost of Removal Incentive must equal Total Incentive")</f>
        <v>Correct</v>
      </c>
      <c r="J15" s="162"/>
      <c r="K15" s="162"/>
      <c r="L15" s="162"/>
      <c r="M15" s="163"/>
      <c r="N15" s="1"/>
    </row>
    <row r="16" spans="1:20" ht="18.75" customHeight="1" x14ac:dyDescent="0.25">
      <c r="A16" s="1"/>
      <c r="B16" s="134" t="s">
        <v>57</v>
      </c>
      <c r="C16" s="134"/>
      <c r="D16" s="134"/>
      <c r="E16" s="134"/>
      <c r="F16" s="134"/>
      <c r="G16" s="133"/>
      <c r="H16" s="133"/>
      <c r="I16" s="133"/>
      <c r="J16" s="133"/>
      <c r="K16" s="133"/>
      <c r="L16" s="133"/>
      <c r="M16" s="133"/>
      <c r="N16" s="1"/>
    </row>
    <row r="17" spans="1:14" ht="18.75" customHeight="1" x14ac:dyDescent="0.25">
      <c r="A17" s="1"/>
      <c r="B17" s="134" t="s">
        <v>58</v>
      </c>
      <c r="C17" s="134"/>
      <c r="D17" s="134"/>
      <c r="E17" s="134"/>
      <c r="F17" s="134"/>
      <c r="G17" s="133"/>
      <c r="H17" s="133"/>
      <c r="I17" s="133"/>
      <c r="J17" s="133"/>
      <c r="K17" s="133"/>
      <c r="L17" s="133"/>
      <c r="M17" s="133"/>
      <c r="N17" s="1"/>
    </row>
    <row r="18" spans="1:14" ht="18.75" customHeight="1" x14ac:dyDescent="0.25">
      <c r="A18" s="1"/>
      <c r="B18" s="134" t="s">
        <v>59</v>
      </c>
      <c r="C18" s="134"/>
      <c r="D18" s="134"/>
      <c r="E18" s="134"/>
      <c r="F18" s="134"/>
      <c r="G18" s="143"/>
      <c r="H18" s="133"/>
      <c r="I18" s="133"/>
      <c r="J18" s="133"/>
      <c r="K18" s="133"/>
      <c r="L18" s="133"/>
      <c r="M18" s="133"/>
      <c r="N18" s="1"/>
    </row>
    <row r="19" spans="1:14" ht="18.75" customHeight="1" x14ac:dyDescent="0.25">
      <c r="A19" s="1"/>
      <c r="B19" s="134" t="s">
        <v>60</v>
      </c>
      <c r="C19" s="134"/>
      <c r="D19" s="134"/>
      <c r="E19" s="134"/>
      <c r="F19" s="134"/>
      <c r="G19" s="144"/>
      <c r="H19" s="144"/>
      <c r="I19" s="144"/>
      <c r="J19" s="144"/>
      <c r="K19" s="144"/>
      <c r="L19" s="144"/>
      <c r="M19" s="144"/>
      <c r="N19" s="1"/>
    </row>
    <row r="20" spans="1:14" ht="18.75" customHeight="1" x14ac:dyDescent="0.25">
      <c r="A20" s="1"/>
      <c r="B20" s="134" t="s">
        <v>61</v>
      </c>
      <c r="C20" s="134"/>
      <c r="D20" s="134"/>
      <c r="E20" s="134"/>
      <c r="F20" s="134"/>
      <c r="G20" s="145"/>
      <c r="H20" s="145"/>
      <c r="I20" s="145"/>
      <c r="J20" s="145"/>
      <c r="K20" s="145"/>
      <c r="L20" s="145"/>
      <c r="M20" s="145"/>
      <c r="N20" s="1"/>
    </row>
    <row r="21" spans="1:14" ht="18.75" customHeight="1" x14ac:dyDescent="0.25">
      <c r="A21" s="1"/>
      <c r="B21" s="146" t="s">
        <v>290</v>
      </c>
      <c r="C21" s="147"/>
      <c r="D21" s="147"/>
      <c r="E21" s="147"/>
      <c r="F21" s="148"/>
      <c r="G21" s="149"/>
      <c r="H21" s="150"/>
      <c r="I21" s="150"/>
      <c r="J21" s="150"/>
      <c r="K21" s="150"/>
      <c r="L21" s="150"/>
      <c r="M21" s="151"/>
      <c r="N21" s="1"/>
    </row>
    <row r="22" spans="1:14" ht="18.75" customHeight="1" x14ac:dyDescent="0.25">
      <c r="A22" s="1"/>
      <c r="B22" s="134" t="s">
        <v>291</v>
      </c>
      <c r="C22" s="134"/>
      <c r="D22" s="134"/>
      <c r="E22" s="134"/>
      <c r="F22" s="134"/>
      <c r="G22" s="133"/>
      <c r="H22" s="133"/>
      <c r="I22" s="133"/>
      <c r="J22" s="133"/>
      <c r="K22" s="133"/>
      <c r="L22" s="133"/>
      <c r="M22" s="133"/>
      <c r="N22" s="1"/>
    </row>
    <row r="23" spans="1:14" ht="17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56" customFormat="1" ht="15.75" customHeight="1" x14ac:dyDescent="0.25"/>
    <row r="25" spans="1:14" ht="18.75" customHeight="1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23.25" customHeight="1" x14ac:dyDescent="0.25">
      <c r="A26" s="1"/>
      <c r="B26" s="137" t="s">
        <v>62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9"/>
      <c r="N26" s="1"/>
    </row>
    <row r="27" spans="1:14" ht="23.25" customHeight="1" x14ac:dyDescent="0.25">
      <c r="A27" s="1"/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2"/>
      <c r="N27" s="1"/>
    </row>
    <row r="28" spans="1:14" ht="23.25" customHeight="1" x14ac:dyDescent="0.25">
      <c r="A28" s="1"/>
      <c r="B28" s="123" t="s">
        <v>63</v>
      </c>
      <c r="C28" s="124"/>
      <c r="D28" s="124"/>
      <c r="E28" s="124"/>
      <c r="F28" s="124"/>
      <c r="G28" s="135" t="str">
        <f>IF(G7="", "", G7)</f>
        <v/>
      </c>
      <c r="H28" s="135"/>
      <c r="I28" s="135"/>
      <c r="J28" s="135"/>
      <c r="K28" s="135"/>
      <c r="L28" s="135"/>
      <c r="M28" s="136"/>
      <c r="N28" s="1"/>
    </row>
    <row r="29" spans="1:14" ht="23.25" customHeight="1" x14ac:dyDescent="0.25">
      <c r="A29" s="1"/>
      <c r="B29" s="123" t="s">
        <v>65</v>
      </c>
      <c r="C29" s="124"/>
      <c r="D29" s="124"/>
      <c r="E29" s="124"/>
      <c r="F29" s="124"/>
      <c r="G29" s="127"/>
      <c r="H29" s="127"/>
      <c r="I29" s="127"/>
      <c r="J29" s="127"/>
      <c r="K29" s="127"/>
      <c r="L29" s="127"/>
      <c r="M29" s="128"/>
      <c r="N29" s="1"/>
    </row>
    <row r="30" spans="1:14" ht="23.25" customHeight="1" x14ac:dyDescent="0.25">
      <c r="A30" s="1"/>
      <c r="B30" s="123" t="s">
        <v>64</v>
      </c>
      <c r="C30" s="124"/>
      <c r="D30" s="124"/>
      <c r="E30" s="124"/>
      <c r="F30" s="124"/>
      <c r="G30" s="127"/>
      <c r="H30" s="127"/>
      <c r="I30" s="127"/>
      <c r="J30" s="127"/>
      <c r="K30" s="127"/>
      <c r="L30" s="127"/>
      <c r="M30" s="128"/>
      <c r="N30" s="1"/>
    </row>
    <row r="31" spans="1:14" ht="23.25" customHeight="1" x14ac:dyDescent="0.25">
      <c r="A31" s="1"/>
      <c r="B31" s="123" t="s">
        <v>66</v>
      </c>
      <c r="C31" s="124"/>
      <c r="D31" s="124"/>
      <c r="E31" s="124"/>
      <c r="F31" s="124"/>
      <c r="G31" s="127"/>
      <c r="H31" s="127"/>
      <c r="I31" s="127"/>
      <c r="J31" s="127"/>
      <c r="K31" s="127"/>
      <c r="L31" s="127"/>
      <c r="M31" s="128"/>
      <c r="N31" s="1"/>
    </row>
    <row r="32" spans="1:14" ht="23.25" customHeight="1" x14ac:dyDescent="0.25">
      <c r="A32" s="1"/>
      <c r="B32" s="123" t="s">
        <v>289</v>
      </c>
      <c r="C32" s="124"/>
      <c r="D32" s="124"/>
      <c r="E32" s="124"/>
      <c r="F32" s="124"/>
      <c r="G32" s="129">
        <f>Calculator!N16</f>
        <v>0</v>
      </c>
      <c r="H32" s="129"/>
      <c r="I32" s="129"/>
      <c r="J32" s="129"/>
      <c r="K32" s="129"/>
      <c r="L32" s="129"/>
      <c r="M32" s="130"/>
      <c r="N32" s="1"/>
    </row>
    <row r="33" spans="1:14" ht="23.25" customHeight="1" x14ac:dyDescent="0.25">
      <c r="A33" s="1"/>
      <c r="B33" s="123" t="s">
        <v>323</v>
      </c>
      <c r="C33" s="124"/>
      <c r="D33" s="124"/>
      <c r="E33" s="124"/>
      <c r="F33" s="124"/>
      <c r="G33" s="131">
        <f>Calculator!S16</f>
        <v>0</v>
      </c>
      <c r="H33" s="131"/>
      <c r="I33" s="131"/>
      <c r="J33" s="131"/>
      <c r="K33" s="131"/>
      <c r="L33" s="131"/>
      <c r="M33" s="132"/>
      <c r="N33" s="1"/>
    </row>
    <row r="34" spans="1:14" ht="23.25" customHeight="1" thickBot="1" x14ac:dyDescent="0.3">
      <c r="A34" s="1"/>
      <c r="B34" s="125" t="s">
        <v>67</v>
      </c>
      <c r="C34" s="126"/>
      <c r="D34" s="126"/>
      <c r="E34" s="126"/>
      <c r="F34" s="126"/>
      <c r="G34" s="121">
        <f>Calculator!Q16</f>
        <v>0</v>
      </c>
      <c r="H34" s="121"/>
      <c r="I34" s="121"/>
      <c r="J34" s="121"/>
      <c r="K34" s="121"/>
      <c r="L34" s="121"/>
      <c r="M34" s="122"/>
      <c r="N34" s="1"/>
    </row>
    <row r="35" spans="1:14" ht="22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s="56" customFormat="1" x14ac:dyDescent="0.25"/>
    <row r="37" spans="1:14" s="56" customFormat="1" x14ac:dyDescent="0.25"/>
    <row r="38" spans="1:14" s="56" customFormat="1" x14ac:dyDescent="0.25"/>
    <row r="39" spans="1:14" s="56" customFormat="1" x14ac:dyDescent="0.25"/>
    <row r="40" spans="1:14" s="56" customFormat="1" x14ac:dyDescent="0.25"/>
    <row r="41" spans="1:14" s="56" customFormat="1" x14ac:dyDescent="0.25"/>
    <row r="42" spans="1:14" s="56" customFormat="1" x14ac:dyDescent="0.25"/>
    <row r="43" spans="1:14" s="56" customFormat="1" x14ac:dyDescent="0.25"/>
    <row r="44" spans="1:14" s="56" customFormat="1" x14ac:dyDescent="0.25"/>
    <row r="45" spans="1:14" s="56" customFormat="1" x14ac:dyDescent="0.25"/>
    <row r="46" spans="1:14" s="56" customFormat="1" x14ac:dyDescent="0.25"/>
    <row r="47" spans="1:14" s="56" customFormat="1" x14ac:dyDescent="0.25"/>
    <row r="48" spans="1:14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</sheetData>
  <sheetProtection algorithmName="SHA-512" hashValue="ubYYy6qHXWEjvjcp7iY87GpgasDzemZkQXz/i0GqaNx3ndBzUhms+isnqf3L1b9TtnijOYGA0qguFuOBhqjQjQ==" saltValue="yPUoOUEu6rzyTFPqSiLU/Q==" spinCount="100000" sheet="1" selectLockedCells="1"/>
  <mergeCells count="52">
    <mergeCell ref="P2:P3"/>
    <mergeCell ref="F4:L4"/>
    <mergeCell ref="G13:H13"/>
    <mergeCell ref="I13:M13"/>
    <mergeCell ref="G15:H15"/>
    <mergeCell ref="I15:M15"/>
    <mergeCell ref="G12:M12"/>
    <mergeCell ref="G14:M14"/>
    <mergeCell ref="F3:L3"/>
    <mergeCell ref="B13:F13"/>
    <mergeCell ref="B8:F8"/>
    <mergeCell ref="G8:M8"/>
    <mergeCell ref="B21:F21"/>
    <mergeCell ref="G21:M21"/>
    <mergeCell ref="B7:F7"/>
    <mergeCell ref="G7:M7"/>
    <mergeCell ref="B9:F9"/>
    <mergeCell ref="G9:M9"/>
    <mergeCell ref="B15:F15"/>
    <mergeCell ref="B16:F16"/>
    <mergeCell ref="G10:M10"/>
    <mergeCell ref="G16:M16"/>
    <mergeCell ref="B10:F10"/>
    <mergeCell ref="B12:F12"/>
    <mergeCell ref="G11:M11"/>
    <mergeCell ref="B11:F11"/>
    <mergeCell ref="B14:F14"/>
    <mergeCell ref="B17:F17"/>
    <mergeCell ref="B18:F18"/>
    <mergeCell ref="B19:F19"/>
    <mergeCell ref="B20:F20"/>
    <mergeCell ref="G17:M17"/>
    <mergeCell ref="G18:M18"/>
    <mergeCell ref="G19:M19"/>
    <mergeCell ref="G20:M20"/>
    <mergeCell ref="G22:M22"/>
    <mergeCell ref="B22:F22"/>
    <mergeCell ref="B28:F28"/>
    <mergeCell ref="B29:F29"/>
    <mergeCell ref="G28:M28"/>
    <mergeCell ref="G29:M29"/>
    <mergeCell ref="B26:M27"/>
    <mergeCell ref="G34:M34"/>
    <mergeCell ref="B30:F30"/>
    <mergeCell ref="B31:F31"/>
    <mergeCell ref="B32:F32"/>
    <mergeCell ref="B33:F33"/>
    <mergeCell ref="B34:F34"/>
    <mergeCell ref="G30:M30"/>
    <mergeCell ref="G31:M31"/>
    <mergeCell ref="G32:M32"/>
    <mergeCell ref="G33:M33"/>
  </mergeCells>
  <conditionalFormatting sqref="I13:M13 I15:M15">
    <cfRule type="expression" dxfId="2" priority="3">
      <formula>IF($I$13="Correct", TRUE, FALSE)</formula>
    </cfRule>
    <cfRule type="expression" dxfId="1" priority="4">
      <formula>IF($I$13="← CIAC Incentive + Cost of Removal Incentive must equal Total Incentive", TRUE, FALSE)</formula>
    </cfRule>
  </conditionalFormatting>
  <dataValidations count="3">
    <dataValidation type="list" allowBlank="1" showInputMessage="1" showErrorMessage="1" sqref="G9:M9" xr:uid="{00000000-0002-0000-0100-000000000000}">
      <formula1>INDIRECT($P$9)</formula1>
    </dataValidation>
    <dataValidation type="list" allowBlank="1" showInputMessage="1" showErrorMessage="1" sqref="G7:M7" xr:uid="{00000000-0002-0000-0100-000001000000}">
      <formula1>Op_Co</formula1>
    </dataValidation>
    <dataValidation type="list" allowBlank="1" showInputMessage="1" showErrorMessage="1" sqref="G8:M8" xr:uid="{108D57F7-E414-455C-90AC-39E28B1CB1D6}">
      <formula1>$R$8:$R$10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016C900-398C-48B2-96B0-4A76AF952956}">
            <xm:f>NOT(ISERROR(SEARCH("'Met-Ed LCI/SCI'",G8)))</xm:f>
            <xm:f>"'Met-Ed LCI/SCI'"</xm:f>
            <x14:dxf>
              <fill>
                <patternFill>
                  <bgColor rgb="FFFFFF00"/>
                </patternFill>
              </fill>
            </x14:dxf>
          </x14:cfRule>
          <xm:sqref>G8:M8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IV658"/>
  <sheetViews>
    <sheetView zoomScale="130" zoomScaleNormal="130" workbookViewId="0">
      <selection activeCell="D18" sqref="D18"/>
    </sheetView>
  </sheetViews>
  <sheetFormatPr defaultRowHeight="15" x14ac:dyDescent="0.25"/>
  <cols>
    <col min="1" max="1" width="1.7109375" customWidth="1"/>
    <col min="2" max="2" width="7.140625" customWidth="1"/>
    <col min="3" max="3" width="21.42578125" customWidth="1"/>
    <col min="4" max="4" width="23.7109375" customWidth="1"/>
    <col min="5" max="5" width="27.28515625" bestFit="1" customWidth="1"/>
    <col min="6" max="6" width="13.140625" customWidth="1"/>
    <col min="7" max="7" width="12.28515625" customWidth="1"/>
    <col min="8" max="8" width="19.5703125" customWidth="1"/>
    <col min="9" max="9" width="12.140625" customWidth="1"/>
    <col min="10" max="10" width="17.7109375" customWidth="1"/>
    <col min="11" max="11" width="12.42578125" customWidth="1"/>
    <col min="12" max="12" width="11.5703125" customWidth="1"/>
    <col min="13" max="13" width="8.5703125" customWidth="1"/>
    <col min="14" max="14" width="15.7109375" customWidth="1"/>
    <col min="15" max="15" width="14.42578125" customWidth="1"/>
    <col min="16" max="16" width="19.140625" customWidth="1"/>
    <col min="17" max="17" width="17.85546875" customWidth="1"/>
    <col min="18" max="18" width="18.28515625" customWidth="1"/>
    <col min="19" max="19" width="12.85546875" customWidth="1"/>
    <col min="20" max="20" width="0" hidden="1" customWidth="1"/>
    <col min="21" max="21" width="19.28515625" style="19" hidden="1" customWidth="1"/>
    <col min="22" max="22" width="9.140625" style="19" hidden="1" customWidth="1"/>
    <col min="23" max="23" width="12.85546875" style="19" hidden="1" customWidth="1"/>
    <col min="24" max="25" width="9.28515625" style="19" hidden="1" customWidth="1"/>
    <col min="26" max="26" width="11.85546875" style="19" hidden="1" customWidth="1"/>
    <col min="27" max="27" width="10.5703125" style="19" hidden="1" customWidth="1"/>
    <col min="28" max="29" width="9.28515625" style="19" hidden="1" customWidth="1"/>
    <col min="30" max="30" width="11" style="19" hidden="1" customWidth="1"/>
    <col min="31" max="31" width="11.140625" style="19" hidden="1" customWidth="1"/>
    <col min="32" max="33" width="9.28515625" style="19" hidden="1" customWidth="1"/>
    <col min="34" max="34" width="10.85546875" style="19" hidden="1" customWidth="1"/>
    <col min="35" max="37" width="9.28515625" style="19" hidden="1" customWidth="1"/>
    <col min="38" max="38" width="10.7109375" style="19" hidden="1" customWidth="1"/>
    <col min="39" max="39" width="9.85546875" style="19" hidden="1" customWidth="1"/>
    <col min="40" max="45" width="9.28515625" style="19" hidden="1" customWidth="1"/>
    <col min="46" max="47" width="11.85546875" style="19" hidden="1" customWidth="1"/>
    <col min="48" max="55" width="9.28515625" style="19" hidden="1" customWidth="1"/>
    <col min="56" max="58" width="9.140625" style="19" hidden="1" customWidth="1"/>
    <col min="59" max="59" width="9.85546875" style="19" hidden="1" customWidth="1"/>
    <col min="60" max="75" width="9.140625" style="19" hidden="1" customWidth="1"/>
    <col min="76" max="76" width="9.140625" customWidth="1"/>
  </cols>
  <sheetData>
    <row r="1" spans="1:256" ht="9" customHeight="1" thickBot="1" x14ac:dyDescent="0.4">
      <c r="A1" s="20"/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</row>
    <row r="2" spans="1:256" ht="27.75" customHeight="1" thickBot="1" x14ac:dyDescent="0.4">
      <c r="A2" s="20"/>
      <c r="B2" s="176" t="s">
        <v>346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8"/>
      <c r="T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</row>
    <row r="3" spans="1:256" ht="9" customHeight="1" thickBot="1" x14ac:dyDescent="0.4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75" t="s">
        <v>340</v>
      </c>
      <c r="W3" s="175" t="s">
        <v>344</v>
      </c>
      <c r="X3" s="174" t="s">
        <v>293</v>
      </c>
      <c r="Y3" s="174"/>
      <c r="Z3" s="174"/>
      <c r="AA3" s="174"/>
      <c r="AB3" s="174" t="s">
        <v>294</v>
      </c>
      <c r="AC3" s="174"/>
      <c r="AD3" s="174"/>
      <c r="AE3" s="174"/>
      <c r="AF3" s="174" t="s">
        <v>295</v>
      </c>
      <c r="AG3" s="174"/>
      <c r="AH3" s="174"/>
      <c r="AI3" s="174"/>
      <c r="AJ3" s="174" t="s">
        <v>296</v>
      </c>
      <c r="AK3" s="174"/>
      <c r="AL3" s="174"/>
      <c r="AM3" s="174"/>
      <c r="AN3" s="174" t="s">
        <v>297</v>
      </c>
      <c r="AO3" s="174"/>
      <c r="AP3" s="174"/>
      <c r="AQ3" s="174"/>
      <c r="AR3" s="174" t="s">
        <v>298</v>
      </c>
      <c r="AS3" s="174"/>
      <c r="AT3" s="174"/>
      <c r="AU3" s="174"/>
      <c r="AV3" s="174" t="s">
        <v>299</v>
      </c>
      <c r="AW3" s="174"/>
      <c r="AX3" s="174"/>
      <c r="AY3" s="174"/>
      <c r="AZ3" s="174" t="s">
        <v>300</v>
      </c>
      <c r="BA3" s="174"/>
      <c r="BB3" s="174"/>
      <c r="BC3" s="174"/>
      <c r="BD3" s="174" t="s">
        <v>319</v>
      </c>
      <c r="BE3" s="174"/>
      <c r="BF3" s="174"/>
      <c r="BG3" s="174"/>
      <c r="BH3" s="174" t="s">
        <v>320</v>
      </c>
      <c r="BI3" s="174"/>
      <c r="BJ3" s="174"/>
      <c r="BK3" s="174"/>
      <c r="BL3" s="174" t="s">
        <v>318</v>
      </c>
      <c r="BM3" s="174"/>
      <c r="BN3" s="174"/>
      <c r="BO3" s="174"/>
      <c r="BP3" s="174" t="s">
        <v>321</v>
      </c>
      <c r="BQ3" s="174"/>
      <c r="BR3" s="174"/>
      <c r="BS3" s="174"/>
      <c r="BT3" s="174" t="s">
        <v>322</v>
      </c>
      <c r="BU3" s="174"/>
      <c r="BV3" s="174"/>
      <c r="BW3" s="174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</row>
    <row r="4" spans="1:256" s="22" customFormat="1" ht="20.100000000000001" customHeight="1" x14ac:dyDescent="0.35">
      <c r="A4" s="20"/>
      <c r="B4" s="179" t="s">
        <v>267</v>
      </c>
      <c r="C4" s="180"/>
      <c r="D4" s="180"/>
      <c r="E4" s="181"/>
      <c r="F4" s="182"/>
      <c r="G4" s="183" t="s">
        <v>80</v>
      </c>
      <c r="H4" s="184"/>
      <c r="I4" s="183" t="s">
        <v>81</v>
      </c>
      <c r="J4" s="184"/>
      <c r="K4" s="185" t="s">
        <v>86</v>
      </c>
      <c r="L4" s="186"/>
      <c r="M4" s="186"/>
      <c r="N4" s="184"/>
      <c r="O4" s="183" t="s">
        <v>82</v>
      </c>
      <c r="P4" s="186"/>
      <c r="Q4" s="184"/>
      <c r="R4" s="183" t="s">
        <v>83</v>
      </c>
      <c r="S4" s="184"/>
      <c r="T4" s="21"/>
      <c r="U4" s="175"/>
      <c r="V4" s="21"/>
      <c r="W4" s="175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25" customFormat="1" ht="30" customHeight="1" x14ac:dyDescent="0.35">
      <c r="A5" s="20"/>
      <c r="B5" s="26" t="s">
        <v>68</v>
      </c>
      <c r="C5" s="23" t="s">
        <v>69</v>
      </c>
      <c r="D5" s="23" t="s">
        <v>70</v>
      </c>
      <c r="E5" s="97" t="s">
        <v>343</v>
      </c>
      <c r="F5" s="27" t="s">
        <v>71</v>
      </c>
      <c r="G5" s="26" t="s">
        <v>72</v>
      </c>
      <c r="H5" s="27" t="s">
        <v>342</v>
      </c>
      <c r="I5" s="26" t="s">
        <v>74</v>
      </c>
      <c r="J5" s="27" t="s">
        <v>341</v>
      </c>
      <c r="K5" s="26" t="s">
        <v>84</v>
      </c>
      <c r="L5" s="23" t="s">
        <v>85</v>
      </c>
      <c r="M5" s="23" t="s">
        <v>301</v>
      </c>
      <c r="N5" s="27" t="s">
        <v>76</v>
      </c>
      <c r="O5" s="26" t="s">
        <v>215</v>
      </c>
      <c r="P5" s="23" t="s">
        <v>216</v>
      </c>
      <c r="Q5" s="27" t="s">
        <v>219</v>
      </c>
      <c r="R5" s="26" t="s">
        <v>77</v>
      </c>
      <c r="S5" s="27" t="s">
        <v>78</v>
      </c>
      <c r="T5" s="24"/>
      <c r="U5" s="175"/>
      <c r="V5" s="24"/>
      <c r="W5" s="80" t="str">
        <f>IF('General Info'!$G$7="", "", IF('General Info'!$G$7="West Penn Power", "0.01"*'General Info'!T9, "0.05"*'General Info'!T9))</f>
        <v/>
      </c>
      <c r="X5" s="81" t="s">
        <v>302</v>
      </c>
      <c r="Y5" s="81" t="s">
        <v>303</v>
      </c>
      <c r="Z5" s="81" t="s">
        <v>304</v>
      </c>
      <c r="AA5" s="81" t="s">
        <v>305</v>
      </c>
      <c r="AB5" s="81" t="s">
        <v>302</v>
      </c>
      <c r="AC5" s="81" t="s">
        <v>303</v>
      </c>
      <c r="AD5" s="81" t="s">
        <v>304</v>
      </c>
      <c r="AE5" s="81" t="s">
        <v>305</v>
      </c>
      <c r="AF5" s="81" t="s">
        <v>302</v>
      </c>
      <c r="AG5" s="81" t="s">
        <v>303</v>
      </c>
      <c r="AH5" s="81" t="s">
        <v>304</v>
      </c>
      <c r="AI5" s="81" t="s">
        <v>305</v>
      </c>
      <c r="AJ5" s="81" t="s">
        <v>302</v>
      </c>
      <c r="AK5" s="81" t="s">
        <v>303</v>
      </c>
      <c r="AL5" s="81" t="s">
        <v>304</v>
      </c>
      <c r="AM5" s="81" t="s">
        <v>305</v>
      </c>
      <c r="AN5" s="81" t="s">
        <v>302</v>
      </c>
      <c r="AO5" s="81" t="s">
        <v>303</v>
      </c>
      <c r="AP5" s="81" t="s">
        <v>304</v>
      </c>
      <c r="AQ5" s="81" t="s">
        <v>305</v>
      </c>
      <c r="AR5" s="81" t="s">
        <v>302</v>
      </c>
      <c r="AS5" s="81" t="s">
        <v>303</v>
      </c>
      <c r="AT5" s="81" t="s">
        <v>304</v>
      </c>
      <c r="AU5" s="81" t="s">
        <v>305</v>
      </c>
      <c r="AV5" s="81" t="s">
        <v>302</v>
      </c>
      <c r="AW5" s="81" t="s">
        <v>303</v>
      </c>
      <c r="AX5" s="81" t="s">
        <v>304</v>
      </c>
      <c r="AY5" s="81" t="s">
        <v>305</v>
      </c>
      <c r="AZ5" s="81" t="s">
        <v>302</v>
      </c>
      <c r="BA5" s="81" t="s">
        <v>303</v>
      </c>
      <c r="BB5" s="81" t="s">
        <v>304</v>
      </c>
      <c r="BC5" s="81" t="s">
        <v>305</v>
      </c>
      <c r="BD5" s="81" t="s">
        <v>302</v>
      </c>
      <c r="BE5" s="81" t="s">
        <v>303</v>
      </c>
      <c r="BF5" s="81" t="s">
        <v>304</v>
      </c>
      <c r="BG5" s="81" t="s">
        <v>305</v>
      </c>
      <c r="BH5" s="81" t="s">
        <v>302</v>
      </c>
      <c r="BI5" s="81" t="s">
        <v>303</v>
      </c>
      <c r="BJ5" s="81" t="s">
        <v>304</v>
      </c>
      <c r="BK5" s="81" t="s">
        <v>305</v>
      </c>
      <c r="BL5" s="81" t="s">
        <v>302</v>
      </c>
      <c r="BM5" s="81" t="s">
        <v>303</v>
      </c>
      <c r="BN5" s="81" t="s">
        <v>304</v>
      </c>
      <c r="BO5" s="81" t="s">
        <v>305</v>
      </c>
      <c r="BP5" s="81" t="s">
        <v>302</v>
      </c>
      <c r="BQ5" s="81" t="s">
        <v>303</v>
      </c>
      <c r="BR5" s="81" t="s">
        <v>304</v>
      </c>
      <c r="BS5" s="81" t="s">
        <v>305</v>
      </c>
      <c r="BT5" s="81" t="s">
        <v>302</v>
      </c>
      <c r="BU5" s="81" t="s">
        <v>303</v>
      </c>
      <c r="BV5" s="81" t="s">
        <v>304</v>
      </c>
      <c r="BW5" s="81" t="s">
        <v>305</v>
      </c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5" customHeight="1" x14ac:dyDescent="0.35">
      <c r="A6" s="20"/>
      <c r="B6" s="32">
        <v>1</v>
      </c>
      <c r="C6" s="70"/>
      <c r="D6" s="48"/>
      <c r="E6" s="98"/>
      <c r="F6" s="31" t="str">
        <f>IF('General Info'!$G$7="", "", IF('General Info'!$G$7="Penn Power", 4070, 4200))</f>
        <v/>
      </c>
      <c r="G6" s="67"/>
      <c r="H6" s="68"/>
      <c r="I6" s="67"/>
      <c r="J6" s="68"/>
      <c r="K6" s="32" t="str">
        <f>IFERROR(IF(E6="New Installation", VLOOKUP(J6, Lookups!$R$13:$AA$20, 10, FALSE), VLOOKUP($H6,Lookups!$G$4:$N$41,7,FALSE)),"")</f>
        <v/>
      </c>
      <c r="L6" s="91" t="str">
        <f>IFERROR(VLOOKUP(J6,Lookups!$G$4:$N$41,7,FALSE),"")</f>
        <v/>
      </c>
      <c r="M6" s="94" t="str">
        <f>IFERROR(((K6/1000)*IF(E6="New Installation", I6, G6))-((L6/1000)*I6), "")</f>
        <v/>
      </c>
      <c r="N6" s="95" t="str">
        <f>IFERROR( IF(F6="", "", (((K6/1000)*IF(E6="New Installation", I6, G6))-((L6/1000)*I6))*F6), "")</f>
        <v/>
      </c>
      <c r="O6" s="28" t="str">
        <f>IFERROR(IF((N6*$W$5)&lt;0, N6*$W$5, N6*$W$5), "")</f>
        <v/>
      </c>
      <c r="P6" s="71">
        <f>IFERROR(O6/I6,0)</f>
        <v>0</v>
      </c>
      <c r="Q6" s="72">
        <f>IF(O6&gt;220*I6,220*I6,O6)</f>
        <v>0</v>
      </c>
      <c r="R6" s="73">
        <f>IFERROR((VLOOKUP(J6,Lookups!$G$4:$N$41,8,FALSE)),0)</f>
        <v>0</v>
      </c>
      <c r="S6" s="72">
        <f>R6*I6</f>
        <v>0</v>
      </c>
      <c r="T6" s="19"/>
      <c r="U6" s="48" t="str">
        <f>IF(E6="New Installation", "NC_Post_Fixt_Code", "Post_Fixture_Code")</f>
        <v>Post_Fixture_Code</v>
      </c>
      <c r="X6" s="82" t="str">
        <f>IF(J6="", "", IF(J6=Lookups!$G$34, Calculator!I6, ""))</f>
        <v/>
      </c>
      <c r="Y6" s="85" t="str">
        <f>IF(J6="", "", IF(J6=Lookups!$G$34, Calculator!N6, ""))</f>
        <v/>
      </c>
      <c r="Z6" s="84" t="str">
        <f>IF(J6="", "", IF(J6=Lookups!$G$34, Calculator!S6, ""))</f>
        <v/>
      </c>
      <c r="AA6" s="84" t="str">
        <f>IF(J6="", "", IF(J6=Lookups!$G$34, Calculator!Q6, ""))</f>
        <v/>
      </c>
      <c r="AB6" s="82" t="str">
        <f>IF(J6="", "", IF(J6=Lookups!$G$35, Calculator!I6, ""))</f>
        <v/>
      </c>
      <c r="AC6" s="85" t="str">
        <f>IF(J6="", "", IF(J6=Lookups!$G$35, Calculator!N6, ""))</f>
        <v/>
      </c>
      <c r="AD6" s="84" t="str">
        <f>IF(J6="", "", IF(J6=Lookups!$G$35, Calculator!S6, ""))</f>
        <v/>
      </c>
      <c r="AE6" s="84" t="str">
        <f>IF(J6="", "", IF(J6=Lookups!$G$35, Calculator!Q6, ""))</f>
        <v/>
      </c>
      <c r="AF6" s="82" t="str">
        <f>IF(J6="", "", IF(J6=Lookups!$G$36, Calculator!I6, ""))</f>
        <v/>
      </c>
      <c r="AG6" s="85" t="str">
        <f>IF(J6="", "", IF(J6=Lookups!$G$36, Calculator!N6, ""))</f>
        <v/>
      </c>
      <c r="AH6" s="84" t="str">
        <f>IF(J6="", "", IF(J6=Lookups!$G$36, Calculator!S6, ""))</f>
        <v/>
      </c>
      <c r="AI6" s="84" t="str">
        <f>IF(J6="", "", IF(J6=Lookups!$G$36, Calculator!Q6, ""))</f>
        <v/>
      </c>
      <c r="AJ6" s="82" t="str">
        <f>IF(J6="", "", IF(J6=Lookups!$G$37, Calculator!I6, ""))</f>
        <v/>
      </c>
      <c r="AK6" s="83" t="str">
        <f>IF(J6="", "", IF(J6=Lookups!$G$37, Calculator!I6, ""))</f>
        <v/>
      </c>
      <c r="AL6" s="84" t="str">
        <f>IF(J6="", "", IF(J6=Lookups!$G$37, Calculator!S6, ""))</f>
        <v/>
      </c>
      <c r="AM6" s="84" t="str">
        <f>IF(J6="", "", IF(J6=Lookups!$G$37, Calculator!Q6, ""))</f>
        <v/>
      </c>
      <c r="AN6" s="82" t="str">
        <f>IF(J6="", "", IF(J6=Lookups!$G$38, Calculator!I6, ""))</f>
        <v/>
      </c>
      <c r="AO6" s="83" t="str">
        <f>IF(J6="", "", IF(J6=Lookups!$G$38, Calculator!N6, ""))</f>
        <v/>
      </c>
      <c r="AP6" s="84" t="str">
        <f>IF(J6="", "", IF(J6=Lookups!$G$38, Calculator!S6, ""))</f>
        <v/>
      </c>
      <c r="AQ6" s="84" t="str">
        <f>IF(J6="", "", IF(J6=Lookups!$G$38, Calculator!Q6, ""))</f>
        <v/>
      </c>
      <c r="AR6" s="82" t="str">
        <f>IF(J6="", "", IF(J6=Lookups!$G$39, Calculator!I6, ""))</f>
        <v/>
      </c>
      <c r="AS6" s="83" t="str">
        <f>IF(J6="", "", IF(J6=Lookups!$G$39, Calculator!N6, ""))</f>
        <v/>
      </c>
      <c r="AT6" s="84" t="str">
        <f>IF(J6="", "", IF(J6=Lookups!$G$39, Calculator!S6, ""))</f>
        <v/>
      </c>
      <c r="AU6" s="84" t="str">
        <f>IF(J6="", "", IF(J6=Lookups!$G$39, Calculator!Q6, ""))</f>
        <v/>
      </c>
      <c r="AV6" s="82" t="str">
        <f>IF(J6="", "", IF(J6=Lookups!$G$40, Calculator!I6, ""))</f>
        <v/>
      </c>
      <c r="AW6" s="83" t="str">
        <f>IF(J6="", "", IF(J6=Lookups!$G$40, Calculator!N6, ""))</f>
        <v/>
      </c>
      <c r="AX6" s="84" t="str">
        <f>IF(J6="", "", IF(J6=Lookups!$G$40, Calculator!S6, ""))</f>
        <v/>
      </c>
      <c r="AY6" s="84" t="str">
        <f>IF(J6="", "", IF(J6=Lookups!$G$40, Calculator!Q6, ""))</f>
        <v/>
      </c>
      <c r="AZ6" s="82" t="str">
        <f>IF(J6="", "", IF(J6=Lookups!$G$41, Calculator!I6, ""))</f>
        <v/>
      </c>
      <c r="BA6" s="83" t="str">
        <f>IF(J6="", "", IF(J6=Lookups!$G$41, Calculator!N6, ""))</f>
        <v/>
      </c>
      <c r="BB6" s="84" t="str">
        <f>IF(J6="", "", IF(J6=Lookups!$G$41, Calculator!S6, ""))</f>
        <v/>
      </c>
      <c r="BC6" s="84" t="str">
        <f>IF(J6="", "", IF(J6=Lookups!$G$41, Calculator!Q6, ""))</f>
        <v/>
      </c>
      <c r="BD6" s="82" t="str">
        <f>IF(J6="", "", IF(J6=Lookups!$G$14, Calculator!I6, ""))</f>
        <v/>
      </c>
      <c r="BE6" s="83" t="str">
        <f>IF(J6="", "", IF(J6=Lookups!$G$14, Calculator!N6, ""))</f>
        <v/>
      </c>
      <c r="BF6" s="84" t="str">
        <f>IF(J6="", "", IF(J6=Lookups!$G$14, Calculator!S6, ""))</f>
        <v/>
      </c>
      <c r="BG6" s="84" t="str">
        <f>IF(J6="", "", IF(J6=Lookups!$G$14, Calculator!Q6, ""))</f>
        <v/>
      </c>
      <c r="BH6" s="82" t="str">
        <f>IF(J6="", "", IF(J6=Lookups!$G$15, Calculator!I6, ""))</f>
        <v/>
      </c>
      <c r="BI6" s="83" t="str">
        <f>IF(J6="", "", IF(J6=Lookups!$G$15, Calculator!N6, ""))</f>
        <v/>
      </c>
      <c r="BJ6" s="84" t="str">
        <f>IF(J6="", "", IF(J6=Lookups!$G$15, Calculator!S6, ""))</f>
        <v/>
      </c>
      <c r="BK6" s="84" t="str">
        <f>IF(J6="", "", IF(J6=Lookups!$G$15, Calculator!Q6, ""))</f>
        <v/>
      </c>
      <c r="BL6" s="82" t="str">
        <f>IF(J6="", "", IF(J6=Lookups!$G$16, Calculator!I6, ""))</f>
        <v/>
      </c>
      <c r="BM6" s="83" t="str">
        <f>IF(J6="", "", IF(J6=Lookups!$G$16, Calculator!N6, ""))</f>
        <v/>
      </c>
      <c r="BN6" s="84" t="str">
        <f>IF(J6="", "", IF(J6=Lookups!$G$16, Calculator!S6, ""))</f>
        <v/>
      </c>
      <c r="BO6" s="84" t="str">
        <f>IF(J6="", "", IF(J6=Lookups!$G$16, Calculator!Q6, ""))</f>
        <v/>
      </c>
      <c r="BP6" s="82" t="str">
        <f>IF(J6="", "", IF(J6=Lookups!$G$17, Calculator!I6, ""))</f>
        <v/>
      </c>
      <c r="BQ6" s="83" t="str">
        <f>IF(J6="", "", IF(J6=Lookups!$G$17, Calculator!N6, ""))</f>
        <v/>
      </c>
      <c r="BR6" s="84" t="str">
        <f>IF(J6="", "", IF(J6=Lookups!$G$17, Calculator!S6, ""))</f>
        <v/>
      </c>
      <c r="BS6" s="84" t="str">
        <f>IF(J6="", "", IF(J6=Lookups!$G$17, Calculator!Q6, ""))</f>
        <v/>
      </c>
      <c r="BT6" s="82" t="str">
        <f>IF(J6="", "", IF(J6=Lookups!$G$18, Calculator!I6, ""))</f>
        <v/>
      </c>
      <c r="BU6" s="83" t="str">
        <f>IF(J6="", "", IF(J6=Lookups!$G$18, Calculator!N6, ""))</f>
        <v/>
      </c>
      <c r="BV6" s="84" t="str">
        <f>IF(J6="", "", IF(J6=Lookups!$G$18, Calculator!S6, ""))</f>
        <v/>
      </c>
      <c r="BW6" s="84" t="str">
        <f>IF(J6="", "", IF(J6=Lookups!$G$18, Calculator!Q6, ""))</f>
        <v/>
      </c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</row>
    <row r="7" spans="1:256" ht="15" customHeight="1" x14ac:dyDescent="0.35">
      <c r="A7" s="20"/>
      <c r="B7" s="32">
        <v>2</v>
      </c>
      <c r="C7" s="70"/>
      <c r="D7" s="48"/>
      <c r="E7" s="98"/>
      <c r="F7" s="31" t="str">
        <f>IF('General Info'!$G$7="", "", IF('General Info'!$G$7="Penn Power", 4070, 4200))</f>
        <v/>
      </c>
      <c r="G7" s="67"/>
      <c r="H7" s="68"/>
      <c r="I7" s="67"/>
      <c r="J7" s="68"/>
      <c r="K7" s="32" t="str">
        <f>IFERROR(IF(E7="New Installation", VLOOKUP(J7, Lookups!$R$13:$AA$20, 10, FALSE), VLOOKUP($H7,Lookups!$G$4:$N$41,7,FALSE)),"")</f>
        <v/>
      </c>
      <c r="L7" s="91" t="str">
        <f>IFERROR(VLOOKUP(J7,Lookups!$G$4:$N$41,7,FALSE),"")</f>
        <v/>
      </c>
      <c r="M7" s="94" t="str">
        <f t="shared" ref="M7:M15" si="0">IFERROR(((K7/1000)*IF(E7="New Installation", I7, G7))-((L7/1000)*I7), "")</f>
        <v/>
      </c>
      <c r="N7" s="95" t="str">
        <f t="shared" ref="N7:N15" si="1">IFERROR( IF(F7="", "", (((K7/1000)*IF(E7="New Installation", I7, G7))-((L7/1000)*I7))*F7), "")</f>
        <v/>
      </c>
      <c r="O7" s="28" t="str">
        <f t="shared" ref="O7:O15" si="2">IFERROR(IF((N7*$W$5)&lt;0, 0, N7*$W$5), "")</f>
        <v/>
      </c>
      <c r="P7" s="71">
        <f t="shared" ref="P7:P15" si="3">IFERROR(O7/I7,0)</f>
        <v>0</v>
      </c>
      <c r="Q7" s="72">
        <f t="shared" ref="Q7:Q15" si="4">IF(O7&gt;220*I7,220*I7,O7)</f>
        <v>0</v>
      </c>
      <c r="R7" s="73">
        <f>IFERROR((VLOOKUP(J7,Lookups!$G$4:$N$41,8,FALSE)),0)</f>
        <v>0</v>
      </c>
      <c r="S7" s="72">
        <f t="shared" ref="S7:S15" si="5">R7*I7</f>
        <v>0</v>
      </c>
      <c r="T7" s="19"/>
      <c r="U7" s="48" t="str">
        <f t="shared" ref="U7:U15" si="6">IF(E7="New Installation", "NC_Post_Fixt_Code", "Post_Fixture_Code")</f>
        <v>Post_Fixture_Code</v>
      </c>
      <c r="X7" s="82" t="str">
        <f>IF(J7="", "", IF(J7=Lookups!$G$34, Calculator!I7, ""))</f>
        <v/>
      </c>
      <c r="Y7" s="85" t="str">
        <f>IF(J7="", "", IF(J7=Lookups!$G$34, Calculator!N7, ""))</f>
        <v/>
      </c>
      <c r="Z7" s="84" t="str">
        <f>IF(J7="", "", IF(J7=Lookups!$G$34, Calculator!S7, ""))</f>
        <v/>
      </c>
      <c r="AA7" s="84" t="str">
        <f>IF(J7="", "", IF(J7=Lookups!$G$34, Calculator!Q7, ""))</f>
        <v/>
      </c>
      <c r="AB7" s="82" t="str">
        <f>IF(J7="", "", IF(J7=Lookups!$G$35, Calculator!I7, ""))</f>
        <v/>
      </c>
      <c r="AC7" s="85" t="str">
        <f>IF(J7="", "", IF(J7=Lookups!$G$35, Calculator!N7, ""))</f>
        <v/>
      </c>
      <c r="AD7" s="84" t="str">
        <f>IF(J7="", "", IF(J7=Lookups!$G$35, Calculator!S7, ""))</f>
        <v/>
      </c>
      <c r="AE7" s="84" t="str">
        <f>IF(J7="", "", IF(J7=Lookups!$G$35, Calculator!Q7, ""))</f>
        <v/>
      </c>
      <c r="AF7" s="82" t="str">
        <f>IF(J7="", "", IF(J7=Lookups!$G$36, Calculator!I7, ""))</f>
        <v/>
      </c>
      <c r="AG7" s="85" t="str">
        <f>IF(J7="", "", IF(J7=Lookups!$G$36, Calculator!N7, ""))</f>
        <v/>
      </c>
      <c r="AH7" s="84" t="str">
        <f>IF(J7="", "", IF(J7=Lookups!$G$36, Calculator!S7, ""))</f>
        <v/>
      </c>
      <c r="AI7" s="84" t="str">
        <f>IF(J7="", "", IF(J7=Lookups!$G$36, Calculator!Q7, ""))</f>
        <v/>
      </c>
      <c r="AJ7" s="82" t="str">
        <f>IF(J7="", "", IF(J7=Lookups!$G$37, Calculator!I7, ""))</f>
        <v/>
      </c>
      <c r="AK7" s="83" t="str">
        <f>IF(J7="", "", IF(J7=Lookups!$G$37, Calculator!I7, ""))</f>
        <v/>
      </c>
      <c r="AL7" s="84" t="str">
        <f>IF(J7="", "", IF(J7=Lookups!$G$37, Calculator!S7, ""))</f>
        <v/>
      </c>
      <c r="AM7" s="84" t="str">
        <f>IF(J7="", "", IF(J7=Lookups!$G$37, Calculator!Q7, ""))</f>
        <v/>
      </c>
      <c r="AN7" s="82" t="str">
        <f>IF(J7="", "", IF(J7=Lookups!$G$38, Calculator!I7, ""))</f>
        <v/>
      </c>
      <c r="AO7" s="83" t="str">
        <f>IF(J7="", "", IF(J7=Lookups!$G$38, Calculator!N7, ""))</f>
        <v/>
      </c>
      <c r="AP7" s="84" t="str">
        <f>IF(J7="", "", IF(J7=Lookups!$G$38, Calculator!S7, ""))</f>
        <v/>
      </c>
      <c r="AQ7" s="84" t="str">
        <f>IF(J7="", "", IF(J7=Lookups!$G$38, Calculator!Q7, ""))</f>
        <v/>
      </c>
      <c r="AR7" s="82" t="str">
        <f>IF(J7="", "", IF(J7=Lookups!$G$39, Calculator!I7, ""))</f>
        <v/>
      </c>
      <c r="AS7" s="83" t="str">
        <f>IF(J7="", "", IF(J7=Lookups!$G$39, Calculator!N7, ""))</f>
        <v/>
      </c>
      <c r="AT7" s="84" t="str">
        <f>IF(J7="", "", IF(J7=Lookups!$G$39, Calculator!S7, ""))</f>
        <v/>
      </c>
      <c r="AU7" s="84" t="str">
        <f>IF(J7="", "", IF(J7=Lookups!$G$39, Calculator!Q7, ""))</f>
        <v/>
      </c>
      <c r="AV7" s="82" t="str">
        <f>IF(J7="", "", IF(J7=Lookups!$G$40, Calculator!I7, ""))</f>
        <v/>
      </c>
      <c r="AW7" s="83" t="str">
        <f>IF(J7="", "", IF(J7=Lookups!$G$40, Calculator!N7, ""))</f>
        <v/>
      </c>
      <c r="AX7" s="84" t="str">
        <f>IF(J7="", "", IF(J7=Lookups!$G$40, Calculator!S7, ""))</f>
        <v/>
      </c>
      <c r="AY7" s="84" t="str">
        <f>IF(J7="", "", IF(J7=Lookups!$G$40, Calculator!Q7, ""))</f>
        <v/>
      </c>
      <c r="AZ7" s="82" t="str">
        <f>IF(J7="", "", IF(J7=Lookups!$G$41, Calculator!I7, ""))</f>
        <v/>
      </c>
      <c r="BA7" s="83" t="str">
        <f>IF(J7="", "", IF(J7=Lookups!$G$41, Calculator!N7, ""))</f>
        <v/>
      </c>
      <c r="BB7" s="84" t="str">
        <f>IF(J7="", "", IF(J7=Lookups!$G$41, Calculator!S7, ""))</f>
        <v/>
      </c>
      <c r="BC7" s="84" t="str">
        <f>IF(J7="", "", IF(J7=Lookups!$G$41, Calculator!Q7, ""))</f>
        <v/>
      </c>
      <c r="BD7" s="82" t="str">
        <f>IF(J7="", "", IF(J7=Lookups!$G$14, Calculator!I7, ""))</f>
        <v/>
      </c>
      <c r="BE7" s="83" t="str">
        <f>IF(J7="", "", IF(J7=Lookups!$G$14, Calculator!N7, ""))</f>
        <v/>
      </c>
      <c r="BF7" s="84" t="str">
        <f>IF(J7="", "", IF(J7=Lookups!$G$14, Calculator!S7, ""))</f>
        <v/>
      </c>
      <c r="BG7" s="84" t="str">
        <f>IF(J7="", "", IF(J7=Lookups!$G$14, Calculator!Q7, ""))</f>
        <v/>
      </c>
      <c r="BH7" s="82" t="str">
        <f>IF(J7="", "", IF(J7=Lookups!$G$15, Calculator!I7, ""))</f>
        <v/>
      </c>
      <c r="BI7" s="83" t="str">
        <f>IF(J7="", "", IF(J7=Lookups!$G$15, Calculator!N7, ""))</f>
        <v/>
      </c>
      <c r="BJ7" s="84" t="str">
        <f>IF(J7="", "", IF(J7=Lookups!$G$15, Calculator!S7, ""))</f>
        <v/>
      </c>
      <c r="BK7" s="84" t="str">
        <f>IF(J7="", "", IF(J7=Lookups!$G$15, Calculator!Q7, ""))</f>
        <v/>
      </c>
      <c r="BL7" s="82" t="str">
        <f>IF(J7="", "", IF(J7=Lookups!$G$16, Calculator!I7, ""))</f>
        <v/>
      </c>
      <c r="BM7" s="83" t="str">
        <f>IF(J7="", "", IF(J7=Lookups!$G$16, Calculator!N7, ""))</f>
        <v/>
      </c>
      <c r="BN7" s="84" t="str">
        <f>IF(J7="", "", IF(J7=Lookups!$G$16, Calculator!S7, ""))</f>
        <v/>
      </c>
      <c r="BO7" s="84" t="str">
        <f>IF(J7="", "", IF(J7=Lookups!$G$16, Calculator!Q7, ""))</f>
        <v/>
      </c>
      <c r="BP7" s="82" t="str">
        <f>IF(J7="", "", IF(J7=Lookups!$G$17, Calculator!I7, ""))</f>
        <v/>
      </c>
      <c r="BQ7" s="83" t="str">
        <f>IF(J7="", "", IF(J7=Lookups!$G$17, Calculator!N7, ""))</f>
        <v/>
      </c>
      <c r="BR7" s="84" t="str">
        <f>IF(J7="", "", IF(J7=Lookups!$G$17, Calculator!S7, ""))</f>
        <v/>
      </c>
      <c r="BS7" s="84" t="str">
        <f>IF(J7="", "", IF(J7=Lookups!$G$17, Calculator!Q7, ""))</f>
        <v/>
      </c>
      <c r="BT7" s="82" t="str">
        <f>IF(J7="", "", IF(J7=Lookups!$G$18, Calculator!I7, ""))</f>
        <v/>
      </c>
      <c r="BU7" s="83" t="str">
        <f>IF(J7="", "", IF(J7=Lookups!$G$18, Calculator!N7, ""))</f>
        <v/>
      </c>
      <c r="BV7" s="84" t="str">
        <f>IF(J7="", "", IF(J7=Lookups!$G$18, Calculator!S7, ""))</f>
        <v/>
      </c>
      <c r="BW7" s="84" t="str">
        <f>IF(J7="", "", IF(J7=Lookups!$G$18, Calculator!Q7, ""))</f>
        <v/>
      </c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</row>
    <row r="8" spans="1:256" ht="15" customHeight="1" x14ac:dyDescent="0.35">
      <c r="A8" s="20"/>
      <c r="B8" s="32">
        <v>3</v>
      </c>
      <c r="C8" s="70"/>
      <c r="D8" s="70"/>
      <c r="E8" s="98"/>
      <c r="F8" s="31" t="str">
        <f>IF('General Info'!$G$7="", "", IF('General Info'!$G$7="Penn Power", 4070, 4200))</f>
        <v/>
      </c>
      <c r="G8" s="67"/>
      <c r="H8" s="68"/>
      <c r="I8" s="67"/>
      <c r="J8" s="68"/>
      <c r="K8" s="32" t="str">
        <f>IFERROR(IF(E8="New Installation", VLOOKUP(J8, Lookups!$R$13:$AA$20, 10, FALSE), VLOOKUP($H8,Lookups!$G$4:$N$41,7,FALSE)),"")</f>
        <v/>
      </c>
      <c r="L8" s="91" t="str">
        <f>IFERROR(VLOOKUP(J8,Lookups!$G$4:$N$41,7,FALSE),"")</f>
        <v/>
      </c>
      <c r="M8" s="94" t="str">
        <f t="shared" si="0"/>
        <v/>
      </c>
      <c r="N8" s="95" t="str">
        <f t="shared" si="1"/>
        <v/>
      </c>
      <c r="O8" s="28" t="str">
        <f t="shared" si="2"/>
        <v/>
      </c>
      <c r="P8" s="71">
        <f t="shared" si="3"/>
        <v>0</v>
      </c>
      <c r="Q8" s="72">
        <f t="shared" si="4"/>
        <v>0</v>
      </c>
      <c r="R8" s="73">
        <f>IFERROR((VLOOKUP(J8,Lookups!$G$4:$N$41,8,FALSE)),0)</f>
        <v>0</v>
      </c>
      <c r="S8" s="72">
        <f t="shared" si="5"/>
        <v>0</v>
      </c>
      <c r="T8" s="19"/>
      <c r="U8" s="48" t="str">
        <f t="shared" si="6"/>
        <v>Post_Fixture_Code</v>
      </c>
      <c r="X8" s="82" t="str">
        <f>IF(J8="", "", IF(J8=Lookups!$G$34, Calculator!I8, ""))</f>
        <v/>
      </c>
      <c r="Y8" s="85" t="str">
        <f>IF(J8="", "", IF(J8=Lookups!$G$34, Calculator!N8, ""))</f>
        <v/>
      </c>
      <c r="Z8" s="84" t="str">
        <f>IF(J8="", "", IF(J8=Lookups!$G$34, Calculator!S8, ""))</f>
        <v/>
      </c>
      <c r="AA8" s="84" t="str">
        <f>IF(J8="", "", IF(J8=Lookups!$G$34, Calculator!Q8, ""))</f>
        <v/>
      </c>
      <c r="AB8" s="82" t="str">
        <f>IF(J8="", "", IF(J8=Lookups!$G$35, Calculator!I8, ""))</f>
        <v/>
      </c>
      <c r="AC8" s="85" t="str">
        <f>IF(J8="", "", IF(J8=Lookups!$G$35, Calculator!N8, ""))</f>
        <v/>
      </c>
      <c r="AD8" s="84" t="str">
        <f>IF(J8="", "", IF(J8=Lookups!$G$35, Calculator!S8, ""))</f>
        <v/>
      </c>
      <c r="AE8" s="84" t="str">
        <f>IF(J8="", "", IF(J8=Lookups!$G$35, Calculator!Q8, ""))</f>
        <v/>
      </c>
      <c r="AF8" s="82" t="str">
        <f>IF(J8="", "", IF(J8=Lookups!$G$36, Calculator!I8, ""))</f>
        <v/>
      </c>
      <c r="AG8" s="85" t="str">
        <f>IF(J8="", "", IF(J8=Lookups!$G$36, Calculator!N8, ""))</f>
        <v/>
      </c>
      <c r="AH8" s="84" t="str">
        <f>IF(J8="", "", IF(J8=Lookups!$G$36, Calculator!S8, ""))</f>
        <v/>
      </c>
      <c r="AI8" s="84" t="str">
        <f>IF(J8="", "", IF(J8=Lookups!$G$36, Calculator!Q8, ""))</f>
        <v/>
      </c>
      <c r="AJ8" s="82" t="str">
        <f>IF(J8="", "", IF(J8=Lookups!$G$37, Calculator!I8, ""))</f>
        <v/>
      </c>
      <c r="AK8" s="83" t="str">
        <f>IF(J8="", "", IF(J8=Lookups!$G$37, Calculator!I8, ""))</f>
        <v/>
      </c>
      <c r="AL8" s="84" t="str">
        <f>IF(J8="", "", IF(J8=Lookups!$G$37, Calculator!S8, ""))</f>
        <v/>
      </c>
      <c r="AM8" s="84" t="str">
        <f>IF(J8="", "", IF(J8=Lookups!$G$37, Calculator!Q8, ""))</f>
        <v/>
      </c>
      <c r="AN8" s="82" t="str">
        <f>IF(J8="", "", IF(J8=Lookups!$G$38, Calculator!I8, ""))</f>
        <v/>
      </c>
      <c r="AO8" s="83" t="str">
        <f>IF(J8="", "", IF(J8=Lookups!$G$38, Calculator!N8, ""))</f>
        <v/>
      </c>
      <c r="AP8" s="84" t="str">
        <f>IF(J8="", "", IF(J8=Lookups!$G$38, Calculator!S8, ""))</f>
        <v/>
      </c>
      <c r="AQ8" s="84" t="str">
        <f>IF(J8="", "", IF(J8=Lookups!$G$38, Calculator!Q8, ""))</f>
        <v/>
      </c>
      <c r="AR8" s="82" t="str">
        <f>IF(J8="", "", IF(J8=Lookups!$G$39, Calculator!I8, ""))</f>
        <v/>
      </c>
      <c r="AS8" s="83" t="str">
        <f>IF(J8="", "", IF(J8=Lookups!$G$39, Calculator!N8, ""))</f>
        <v/>
      </c>
      <c r="AT8" s="84" t="str">
        <f>IF(J8="", "", IF(J8=Lookups!$G$39, Calculator!S8, ""))</f>
        <v/>
      </c>
      <c r="AU8" s="84" t="str">
        <f>IF(J8="", "", IF(J8=Lookups!$G$39, Calculator!Q8, ""))</f>
        <v/>
      </c>
      <c r="AV8" s="82" t="str">
        <f>IF(J8="", "", IF(J8=Lookups!$G$40, Calculator!I8, ""))</f>
        <v/>
      </c>
      <c r="AW8" s="83" t="str">
        <f>IF(J8="", "", IF(J8=Lookups!$G$40, Calculator!N8, ""))</f>
        <v/>
      </c>
      <c r="AX8" s="84" t="str">
        <f>IF(J8="", "", IF(J8=Lookups!$G$40, Calculator!S8, ""))</f>
        <v/>
      </c>
      <c r="AY8" s="84" t="str">
        <f>IF(J8="", "", IF(J8=Lookups!$G$40, Calculator!Q8, ""))</f>
        <v/>
      </c>
      <c r="AZ8" s="82" t="str">
        <f>IF(J8="", "", IF(J8=Lookups!$G$41, Calculator!I8, ""))</f>
        <v/>
      </c>
      <c r="BA8" s="83" t="str">
        <f>IF(J8="", "", IF(J8=Lookups!$G$41, Calculator!N8, ""))</f>
        <v/>
      </c>
      <c r="BB8" s="84" t="str">
        <f>IF(J8="", "", IF(J8=Lookups!$G$41, Calculator!S8, ""))</f>
        <v/>
      </c>
      <c r="BC8" s="84" t="str">
        <f>IF(J8="", "", IF(J8=Lookups!$G$41, Calculator!Q8, ""))</f>
        <v/>
      </c>
      <c r="BD8" s="82" t="str">
        <f>IF(J8="", "", IF(J8=Lookups!$G$14, Calculator!I8, ""))</f>
        <v/>
      </c>
      <c r="BE8" s="83" t="str">
        <f>IF(J8="", "", IF(J8=Lookups!$G$14, Calculator!N8, ""))</f>
        <v/>
      </c>
      <c r="BF8" s="84" t="str">
        <f>IF(J8="", "", IF(J8=Lookups!$G$14, Calculator!S8, ""))</f>
        <v/>
      </c>
      <c r="BG8" s="84" t="str">
        <f>IF(J8="", "", IF(J8=Lookups!$G$14, Calculator!Q8, ""))</f>
        <v/>
      </c>
      <c r="BH8" s="82" t="str">
        <f>IF(J8="", "", IF(J8=Lookups!$G$15, Calculator!I8, ""))</f>
        <v/>
      </c>
      <c r="BI8" s="83" t="str">
        <f>IF(J8="", "", IF(J8=Lookups!$G$15, Calculator!N8, ""))</f>
        <v/>
      </c>
      <c r="BJ8" s="84" t="str">
        <f>IF(J8="", "", IF(J8=Lookups!$G$15, Calculator!S8, ""))</f>
        <v/>
      </c>
      <c r="BK8" s="84" t="str">
        <f>IF(J8="", "", IF(J8=Lookups!$G$15, Calculator!Q8, ""))</f>
        <v/>
      </c>
      <c r="BL8" s="82" t="str">
        <f>IF(J8="", "", IF(J8=Lookups!$G$16, Calculator!I8, ""))</f>
        <v/>
      </c>
      <c r="BM8" s="83" t="str">
        <f>IF(J8="", "", IF(J8=Lookups!$G$16, Calculator!N8, ""))</f>
        <v/>
      </c>
      <c r="BN8" s="84" t="str">
        <f>IF(J8="", "", IF(J8=Lookups!$G$16, Calculator!S8, ""))</f>
        <v/>
      </c>
      <c r="BO8" s="84" t="str">
        <f>IF(J8="", "", IF(J8=Lookups!$G$16, Calculator!Q8, ""))</f>
        <v/>
      </c>
      <c r="BP8" s="82" t="str">
        <f>IF(J8="", "", IF(J8=Lookups!$G$17, Calculator!I8, ""))</f>
        <v/>
      </c>
      <c r="BQ8" s="83" t="str">
        <f>IF(J8="", "", IF(J8=Lookups!$G$17, Calculator!N8, ""))</f>
        <v/>
      </c>
      <c r="BR8" s="84" t="str">
        <f>IF(J8="", "", IF(J8=Lookups!$G$17, Calculator!S8, ""))</f>
        <v/>
      </c>
      <c r="BS8" s="84" t="str">
        <f>IF(J8="", "", IF(J8=Lookups!$G$17, Calculator!Q8, ""))</f>
        <v/>
      </c>
      <c r="BT8" s="82" t="str">
        <f>IF(J8="", "", IF(J8=Lookups!$G$18, Calculator!I8, ""))</f>
        <v/>
      </c>
      <c r="BU8" s="83" t="str">
        <f>IF(J8="", "", IF(J8=Lookups!$G$18, Calculator!N8, ""))</f>
        <v/>
      </c>
      <c r="BV8" s="84" t="str">
        <f>IF(J8="", "", IF(J8=Lookups!$G$18, Calculator!S8, ""))</f>
        <v/>
      </c>
      <c r="BW8" s="84" t="str">
        <f>IF(J8="", "", IF(J8=Lookups!$G$18, Calculator!Q8, ""))</f>
        <v/>
      </c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</row>
    <row r="9" spans="1:256" ht="15" customHeight="1" x14ac:dyDescent="0.35">
      <c r="A9" s="20"/>
      <c r="B9" s="32">
        <v>4</v>
      </c>
      <c r="C9" s="70"/>
      <c r="D9" s="70"/>
      <c r="E9" s="98"/>
      <c r="F9" s="31" t="str">
        <f>IF('General Info'!$G$7="", "", IF('General Info'!$G$7="Penn Power", 4070, 4200))</f>
        <v/>
      </c>
      <c r="G9" s="67"/>
      <c r="H9" s="68"/>
      <c r="I9" s="67"/>
      <c r="J9" s="68"/>
      <c r="K9" s="32" t="str">
        <f>IFERROR(IF(E9="New Installation", VLOOKUP(J9, Lookups!$R$13:$AA$20, 10, FALSE), VLOOKUP($H9,Lookups!$G$4:$N$41,7,FALSE)),"")</f>
        <v/>
      </c>
      <c r="L9" s="91" t="str">
        <f>IFERROR(VLOOKUP(J9,Lookups!$G$4:$N$41,7,FALSE),"")</f>
        <v/>
      </c>
      <c r="M9" s="94" t="str">
        <f t="shared" si="0"/>
        <v/>
      </c>
      <c r="N9" s="95" t="str">
        <f t="shared" si="1"/>
        <v/>
      </c>
      <c r="O9" s="28" t="str">
        <f t="shared" si="2"/>
        <v/>
      </c>
      <c r="P9" s="71">
        <f t="shared" si="3"/>
        <v>0</v>
      </c>
      <c r="Q9" s="72">
        <f t="shared" si="4"/>
        <v>0</v>
      </c>
      <c r="R9" s="73">
        <f>IFERROR((VLOOKUP(J9,Lookups!$G$4:$N$41,8,FALSE)),0)</f>
        <v>0</v>
      </c>
      <c r="S9" s="72">
        <f t="shared" si="5"/>
        <v>0</v>
      </c>
      <c r="T9" s="19"/>
      <c r="U9" s="48" t="str">
        <f t="shared" si="6"/>
        <v>Post_Fixture_Code</v>
      </c>
      <c r="X9" s="82" t="str">
        <f>IF(J9="", "", IF(J9=Lookups!$G$34, Calculator!I9, ""))</f>
        <v/>
      </c>
      <c r="Y9" s="85" t="str">
        <f>IF(J9="", "", IF(J9=Lookups!$G$34, Calculator!N9, ""))</f>
        <v/>
      </c>
      <c r="Z9" s="84" t="str">
        <f>IF(J9="", "", IF(J9=Lookups!$G$34, Calculator!S9, ""))</f>
        <v/>
      </c>
      <c r="AA9" s="84" t="str">
        <f>IF(J9="", "", IF(J9=Lookups!$G$34, Calculator!Q9, ""))</f>
        <v/>
      </c>
      <c r="AB9" s="82" t="str">
        <f>IF(J9="", "", IF(J9=Lookups!$G$35, Calculator!I9, ""))</f>
        <v/>
      </c>
      <c r="AC9" s="85" t="str">
        <f>IF(J9="", "", IF(J9=Lookups!$G$35, Calculator!N9, ""))</f>
        <v/>
      </c>
      <c r="AD9" s="84" t="str">
        <f>IF(J9="", "", IF(J9=Lookups!$G$35, Calculator!S9, ""))</f>
        <v/>
      </c>
      <c r="AE9" s="84" t="str">
        <f>IF(J9="", "", IF(J9=Lookups!$G$35, Calculator!Q9, ""))</f>
        <v/>
      </c>
      <c r="AF9" s="82" t="str">
        <f>IF(J9="", "", IF(J9=Lookups!$G$36, Calculator!I9, ""))</f>
        <v/>
      </c>
      <c r="AG9" s="85" t="str">
        <f>IF(J9="", "", IF(J9=Lookups!$G$36, Calculator!N9, ""))</f>
        <v/>
      </c>
      <c r="AH9" s="84" t="str">
        <f>IF(J9="", "", IF(J9=Lookups!$G$36, Calculator!S9, ""))</f>
        <v/>
      </c>
      <c r="AI9" s="84" t="str">
        <f>IF(J9="", "", IF(J9=Lookups!$G$36, Calculator!Q9, ""))</f>
        <v/>
      </c>
      <c r="AJ9" s="82" t="str">
        <f>IF(J9="", "", IF(J9=Lookups!$G$37, Calculator!I9, ""))</f>
        <v/>
      </c>
      <c r="AK9" s="83" t="str">
        <f>IF(J9="", "", IF(J9=Lookups!$G$37, Calculator!I9, ""))</f>
        <v/>
      </c>
      <c r="AL9" s="84" t="str">
        <f>IF(J9="", "", IF(J9=Lookups!$G$37, Calculator!S9, ""))</f>
        <v/>
      </c>
      <c r="AM9" s="84" t="str">
        <f>IF(J9="", "", IF(J9=Lookups!$G$37, Calculator!Q9, ""))</f>
        <v/>
      </c>
      <c r="AN9" s="82" t="str">
        <f>IF(J9="", "", IF(J9=Lookups!$G$38, Calculator!I9, ""))</f>
        <v/>
      </c>
      <c r="AO9" s="83" t="str">
        <f>IF(J9="", "", IF(J9=Lookups!$G$38, Calculator!N9, ""))</f>
        <v/>
      </c>
      <c r="AP9" s="84" t="str">
        <f>IF(J9="", "", IF(J9=Lookups!$G$38, Calculator!S9, ""))</f>
        <v/>
      </c>
      <c r="AQ9" s="84" t="str">
        <f>IF(J9="", "", IF(J9=Lookups!$G$38, Calculator!Q9, ""))</f>
        <v/>
      </c>
      <c r="AR9" s="82" t="str">
        <f>IF(J9="", "", IF(J9=Lookups!$G$39, Calculator!I9, ""))</f>
        <v/>
      </c>
      <c r="AS9" s="83" t="str">
        <f>IF(J9="", "", IF(J9=Lookups!$G$39, Calculator!N9, ""))</f>
        <v/>
      </c>
      <c r="AT9" s="84" t="str">
        <f>IF(J9="", "", IF(J9=Lookups!$G$39, Calculator!S9, ""))</f>
        <v/>
      </c>
      <c r="AU9" s="84" t="str">
        <f>IF(J9="", "", IF(J9=Lookups!$G$39, Calculator!Q9, ""))</f>
        <v/>
      </c>
      <c r="AV9" s="82" t="str">
        <f>IF(J9="", "", IF(J9=Lookups!$G$40, Calculator!I9, ""))</f>
        <v/>
      </c>
      <c r="AW9" s="83" t="str">
        <f>IF(J9="", "", IF(J9=Lookups!$G$40, Calculator!N9, ""))</f>
        <v/>
      </c>
      <c r="AX9" s="84" t="str">
        <f>IF(J9="", "", IF(J9=Lookups!$G$40, Calculator!S9, ""))</f>
        <v/>
      </c>
      <c r="AY9" s="84" t="str">
        <f>IF(J9="", "", IF(J9=Lookups!$G$40, Calculator!Q9, ""))</f>
        <v/>
      </c>
      <c r="AZ9" s="82" t="str">
        <f>IF(J9="", "", IF(J9=Lookups!$G$41, Calculator!I9, ""))</f>
        <v/>
      </c>
      <c r="BA9" s="83" t="str">
        <f>IF(J9="", "", IF(J9=Lookups!$G$41, Calculator!N9, ""))</f>
        <v/>
      </c>
      <c r="BB9" s="84" t="str">
        <f>IF(J9="", "", IF(J9=Lookups!$G$41, Calculator!S9, ""))</f>
        <v/>
      </c>
      <c r="BC9" s="84" t="str">
        <f>IF(J9="", "", IF(J9=Lookups!$G$41, Calculator!Q9, ""))</f>
        <v/>
      </c>
      <c r="BD9" s="82" t="str">
        <f>IF(J9="", "", IF(J9=Lookups!$G$14, Calculator!I9, ""))</f>
        <v/>
      </c>
      <c r="BE9" s="83" t="str">
        <f>IF(J9="", "", IF(J9=Lookups!$G$14, Calculator!N9, ""))</f>
        <v/>
      </c>
      <c r="BF9" s="84" t="str">
        <f>IF(J9="", "", IF(J9=Lookups!$G$14, Calculator!S9, ""))</f>
        <v/>
      </c>
      <c r="BG9" s="84" t="str">
        <f>IF(J9="", "", IF(J9=Lookups!$G$14, Calculator!Q9, ""))</f>
        <v/>
      </c>
      <c r="BH9" s="82" t="str">
        <f>IF(J9="", "", IF(J9=Lookups!$G$15, Calculator!I9, ""))</f>
        <v/>
      </c>
      <c r="BI9" s="83" t="str">
        <f>IF(J9="", "", IF(J9=Lookups!$G$15, Calculator!N9, ""))</f>
        <v/>
      </c>
      <c r="BJ9" s="84" t="str">
        <f>IF(J9="", "", IF(J9=Lookups!$G$15, Calculator!S9, ""))</f>
        <v/>
      </c>
      <c r="BK9" s="84" t="str">
        <f>IF(J9="", "", IF(J9=Lookups!$G$15, Calculator!Q9, ""))</f>
        <v/>
      </c>
      <c r="BL9" s="82" t="str">
        <f>IF(J9="", "", IF(J9=Lookups!$G$16, Calculator!I9, ""))</f>
        <v/>
      </c>
      <c r="BM9" s="83" t="str">
        <f>IF(J9="", "", IF(J9=Lookups!$G$16, Calculator!N9, ""))</f>
        <v/>
      </c>
      <c r="BN9" s="84" t="str">
        <f>IF(J9="", "", IF(J9=Lookups!$G$16, Calculator!S9, ""))</f>
        <v/>
      </c>
      <c r="BO9" s="84" t="str">
        <f>IF(J9="", "", IF(J9=Lookups!$G$16, Calculator!Q9, ""))</f>
        <v/>
      </c>
      <c r="BP9" s="82" t="str">
        <f>IF(J9="", "", IF(J9=Lookups!$G$17, Calculator!I9, ""))</f>
        <v/>
      </c>
      <c r="BQ9" s="83" t="str">
        <f>IF(J9="", "", IF(J9=Lookups!$G$17, Calculator!N9, ""))</f>
        <v/>
      </c>
      <c r="BR9" s="84" t="str">
        <f>IF(J9="", "", IF(J9=Lookups!$G$17, Calculator!S9, ""))</f>
        <v/>
      </c>
      <c r="BS9" s="84" t="str">
        <f>IF(J9="", "", IF(J9=Lookups!$G$17, Calculator!Q9, ""))</f>
        <v/>
      </c>
      <c r="BT9" s="82" t="str">
        <f>IF(J9="", "", IF(J9=Lookups!$G$18, Calculator!I9, ""))</f>
        <v/>
      </c>
      <c r="BU9" s="83" t="str">
        <f>IF(J9="", "", IF(J9=Lookups!$G$18, Calculator!N9, ""))</f>
        <v/>
      </c>
      <c r="BV9" s="84" t="str">
        <f>IF(J9="", "", IF(J9=Lookups!$G$18, Calculator!S9, ""))</f>
        <v/>
      </c>
      <c r="BW9" s="84" t="str">
        <f>IF(J9="", "", IF(J9=Lookups!$G$18, Calculator!Q9, ""))</f>
        <v/>
      </c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</row>
    <row r="10" spans="1:256" ht="15" customHeight="1" x14ac:dyDescent="0.35">
      <c r="A10" s="20"/>
      <c r="B10" s="32">
        <v>5</v>
      </c>
      <c r="C10" s="70"/>
      <c r="D10" s="70"/>
      <c r="E10" s="98"/>
      <c r="F10" s="31" t="str">
        <f>IF('General Info'!$G$7="", "", IF('General Info'!$G$7="Penn Power", 4070, 4200))</f>
        <v/>
      </c>
      <c r="G10" s="67"/>
      <c r="H10" s="68"/>
      <c r="I10" s="67"/>
      <c r="J10" s="68"/>
      <c r="K10" s="32" t="str">
        <f>IFERROR(IF(E10="New Installation", VLOOKUP(J10, Lookups!$R$13:$AA$20, 10, FALSE), VLOOKUP($H10,Lookups!$G$4:$N$41,7,FALSE)),"")</f>
        <v/>
      </c>
      <c r="L10" s="91" t="str">
        <f>IFERROR(VLOOKUP(J10,Lookups!$G$4:$N$41,7,FALSE),"")</f>
        <v/>
      </c>
      <c r="M10" s="94" t="str">
        <f t="shared" si="0"/>
        <v/>
      </c>
      <c r="N10" s="95" t="str">
        <f t="shared" si="1"/>
        <v/>
      </c>
      <c r="O10" s="28" t="str">
        <f t="shared" si="2"/>
        <v/>
      </c>
      <c r="P10" s="71">
        <f t="shared" si="3"/>
        <v>0</v>
      </c>
      <c r="Q10" s="72">
        <f t="shared" si="4"/>
        <v>0</v>
      </c>
      <c r="R10" s="73">
        <f>IFERROR((VLOOKUP(J10,Lookups!$G$4:$N$41,8,FALSE)),0)</f>
        <v>0</v>
      </c>
      <c r="S10" s="72">
        <f t="shared" si="5"/>
        <v>0</v>
      </c>
      <c r="T10" s="19"/>
      <c r="U10" s="48" t="str">
        <f t="shared" si="6"/>
        <v>Post_Fixture_Code</v>
      </c>
      <c r="X10" s="82" t="str">
        <f>IF(J10="", "", IF(J10=Lookups!$G$34, Calculator!I10, ""))</f>
        <v/>
      </c>
      <c r="Y10" s="85" t="str">
        <f>IF(J10="", "", IF(J10=Lookups!$G$34, Calculator!N10, ""))</f>
        <v/>
      </c>
      <c r="Z10" s="84" t="str">
        <f>IF(J10="", "", IF(J10=Lookups!$G$34, Calculator!S10, ""))</f>
        <v/>
      </c>
      <c r="AA10" s="84" t="str">
        <f>IF(J10="", "", IF(J10=Lookups!$G$34, Calculator!Q10, ""))</f>
        <v/>
      </c>
      <c r="AB10" s="82" t="str">
        <f>IF(J10="", "", IF(J10=Lookups!$G$35, Calculator!I10, ""))</f>
        <v/>
      </c>
      <c r="AC10" s="85" t="str">
        <f>IF(J10="", "", IF(J10=Lookups!$G$35, Calculator!N10, ""))</f>
        <v/>
      </c>
      <c r="AD10" s="84" t="str">
        <f>IF(J10="", "", IF(J10=Lookups!$G$35, Calculator!S10, ""))</f>
        <v/>
      </c>
      <c r="AE10" s="84" t="str">
        <f>IF(J10="", "", IF(J10=Lookups!$G$35, Calculator!Q10, ""))</f>
        <v/>
      </c>
      <c r="AF10" s="82" t="str">
        <f>IF(J10="", "", IF(J10=Lookups!$G$36, Calculator!I10, ""))</f>
        <v/>
      </c>
      <c r="AG10" s="85" t="str">
        <f>IF(J10="", "", IF(J10=Lookups!$G$36, Calculator!N10, ""))</f>
        <v/>
      </c>
      <c r="AH10" s="84" t="str">
        <f>IF(J10="", "", IF(J10=Lookups!$G$36, Calculator!S10, ""))</f>
        <v/>
      </c>
      <c r="AI10" s="84" t="str">
        <f>IF(J10="", "", IF(J10=Lookups!$G$36, Calculator!Q10, ""))</f>
        <v/>
      </c>
      <c r="AJ10" s="82" t="str">
        <f>IF(J10="", "", IF(J10=Lookups!$G$37, Calculator!I10, ""))</f>
        <v/>
      </c>
      <c r="AK10" s="83" t="str">
        <f>IF(J10="", "", IF(J10=Lookups!$G$37, Calculator!I10, ""))</f>
        <v/>
      </c>
      <c r="AL10" s="84" t="str">
        <f>IF(J10="", "", IF(J10=Lookups!$G$37, Calculator!S10, ""))</f>
        <v/>
      </c>
      <c r="AM10" s="84" t="str">
        <f>IF(J10="", "", IF(J10=Lookups!$G$37, Calculator!Q10, ""))</f>
        <v/>
      </c>
      <c r="AN10" s="82" t="str">
        <f>IF(J10="", "", IF(J10=Lookups!$G$38, Calculator!I10, ""))</f>
        <v/>
      </c>
      <c r="AO10" s="83" t="str">
        <f>IF(J10="", "", IF(J10=Lookups!$G$38, Calculator!N10, ""))</f>
        <v/>
      </c>
      <c r="AP10" s="84" t="str">
        <f>IF(J10="", "", IF(J10=Lookups!$G$38, Calculator!S10, ""))</f>
        <v/>
      </c>
      <c r="AQ10" s="84" t="str">
        <f>IF(J10="", "", IF(J10=Lookups!$G$38, Calculator!Q10, ""))</f>
        <v/>
      </c>
      <c r="AR10" s="82" t="str">
        <f>IF(J10="", "", IF(J10=Lookups!$G$39, Calculator!I10, ""))</f>
        <v/>
      </c>
      <c r="AS10" s="83" t="str">
        <f>IF(J10="", "", IF(J10=Lookups!$G$39, Calculator!N10, ""))</f>
        <v/>
      </c>
      <c r="AT10" s="84" t="str">
        <f>IF(J10="", "", IF(J10=Lookups!$G$39, Calculator!S10, ""))</f>
        <v/>
      </c>
      <c r="AU10" s="84" t="str">
        <f>IF(J10="", "", IF(J10=Lookups!$G$39, Calculator!Q10, ""))</f>
        <v/>
      </c>
      <c r="AV10" s="82" t="str">
        <f>IF(J10="", "", IF(J10=Lookups!$G$40, Calculator!I10, ""))</f>
        <v/>
      </c>
      <c r="AW10" s="83" t="str">
        <f>IF(J10="", "", IF(J10=Lookups!$G$40, Calculator!N10, ""))</f>
        <v/>
      </c>
      <c r="AX10" s="84" t="str">
        <f>IF(J10="", "", IF(J10=Lookups!$G$40, Calculator!S10, ""))</f>
        <v/>
      </c>
      <c r="AY10" s="84" t="str">
        <f>IF(J10="", "", IF(J10=Lookups!$G$40, Calculator!Q10, ""))</f>
        <v/>
      </c>
      <c r="AZ10" s="82" t="str">
        <f>IF(J10="", "", IF(J10=Lookups!$G$41, Calculator!I10, ""))</f>
        <v/>
      </c>
      <c r="BA10" s="83" t="str">
        <f>IF(J10="", "", IF(J10=Lookups!$G$41, Calculator!N10, ""))</f>
        <v/>
      </c>
      <c r="BB10" s="84" t="str">
        <f>IF(J10="", "", IF(J10=Lookups!$G$41, Calculator!S10, ""))</f>
        <v/>
      </c>
      <c r="BC10" s="84" t="str">
        <f>IF(J10="", "", IF(J10=Lookups!$G$41, Calculator!Q10, ""))</f>
        <v/>
      </c>
      <c r="BD10" s="82" t="str">
        <f>IF(J10="", "", IF(J10=Lookups!$G$14, Calculator!I10, ""))</f>
        <v/>
      </c>
      <c r="BE10" s="83" t="str">
        <f>IF(J10="", "", IF(J10=Lookups!$G$14, Calculator!N10, ""))</f>
        <v/>
      </c>
      <c r="BF10" s="84" t="str">
        <f>IF(J10="", "", IF(J10=Lookups!$G$14, Calculator!S10, ""))</f>
        <v/>
      </c>
      <c r="BG10" s="84" t="str">
        <f>IF(J10="", "", IF(J10=Lookups!$G$14, Calculator!Q10, ""))</f>
        <v/>
      </c>
      <c r="BH10" s="82" t="str">
        <f>IF(J10="", "", IF(J10=Lookups!$G$15, Calculator!I10, ""))</f>
        <v/>
      </c>
      <c r="BI10" s="83" t="str">
        <f>IF(J10="", "", IF(J10=Lookups!$G$15, Calculator!N10, ""))</f>
        <v/>
      </c>
      <c r="BJ10" s="84" t="str">
        <f>IF(J10="", "", IF(J10=Lookups!$G$15, Calculator!S10, ""))</f>
        <v/>
      </c>
      <c r="BK10" s="84" t="str">
        <f>IF(J10="", "", IF(J10=Lookups!$G$15, Calculator!Q10, ""))</f>
        <v/>
      </c>
      <c r="BL10" s="82" t="str">
        <f>IF(J10="", "", IF(J10=Lookups!$G$16, Calculator!I10, ""))</f>
        <v/>
      </c>
      <c r="BM10" s="83" t="str">
        <f>IF(J10="", "", IF(J10=Lookups!$G$16, Calculator!N10, ""))</f>
        <v/>
      </c>
      <c r="BN10" s="84" t="str">
        <f>IF(J10="", "", IF(J10=Lookups!$G$16, Calculator!S10, ""))</f>
        <v/>
      </c>
      <c r="BO10" s="84" t="str">
        <f>IF(J10="", "", IF(J10=Lookups!$G$16, Calculator!Q10, ""))</f>
        <v/>
      </c>
      <c r="BP10" s="82" t="str">
        <f>IF(J10="", "", IF(J10=Lookups!$G$17, Calculator!I10, ""))</f>
        <v/>
      </c>
      <c r="BQ10" s="83" t="str">
        <f>IF(J10="", "", IF(J10=Lookups!$G$17, Calculator!N10, ""))</f>
        <v/>
      </c>
      <c r="BR10" s="84" t="str">
        <f>IF(J10="", "", IF(J10=Lookups!$G$17, Calculator!S10, ""))</f>
        <v/>
      </c>
      <c r="BS10" s="84" t="str">
        <f>IF(J10="", "", IF(J10=Lookups!$G$17, Calculator!Q10, ""))</f>
        <v/>
      </c>
      <c r="BT10" s="82" t="str">
        <f>IF(J10="", "", IF(J10=Lookups!$G$18, Calculator!I10, ""))</f>
        <v/>
      </c>
      <c r="BU10" s="83" t="str">
        <f>IF(J10="", "", IF(J10=Lookups!$G$18, Calculator!N10, ""))</f>
        <v/>
      </c>
      <c r="BV10" s="84" t="str">
        <f>IF(J10="", "", IF(J10=Lookups!$G$18, Calculator!S10, ""))</f>
        <v/>
      </c>
      <c r="BW10" s="84" t="str">
        <f>IF(J10="", "", IF(J10=Lookups!$G$18, Calculator!Q10, ""))</f>
        <v/>
      </c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</row>
    <row r="11" spans="1:256" ht="15" customHeight="1" x14ac:dyDescent="0.35">
      <c r="A11" s="20"/>
      <c r="B11" s="32">
        <v>6</v>
      </c>
      <c r="C11" s="70"/>
      <c r="D11" s="70"/>
      <c r="E11" s="98"/>
      <c r="F11" s="31" t="str">
        <f>IF('General Info'!$G$7="", "", IF('General Info'!$G$7="Penn Power", 4070, 4200))</f>
        <v/>
      </c>
      <c r="G11" s="67"/>
      <c r="H11" s="68"/>
      <c r="I11" s="67"/>
      <c r="J11" s="68"/>
      <c r="K11" s="32" t="str">
        <f>IFERROR(IF(E11="New Installation", VLOOKUP(J11, Lookups!$R$13:$AA$20, 10, FALSE), VLOOKUP($H11,Lookups!$G$4:$N$41,7,FALSE)),"")</f>
        <v/>
      </c>
      <c r="L11" s="91" t="str">
        <f>IFERROR(VLOOKUP(J11,Lookups!$G$4:$N$41,7,FALSE),"")</f>
        <v/>
      </c>
      <c r="M11" s="94" t="str">
        <f t="shared" si="0"/>
        <v/>
      </c>
      <c r="N11" s="95" t="str">
        <f t="shared" si="1"/>
        <v/>
      </c>
      <c r="O11" s="28" t="str">
        <f t="shared" si="2"/>
        <v/>
      </c>
      <c r="P11" s="71">
        <f t="shared" si="3"/>
        <v>0</v>
      </c>
      <c r="Q11" s="72">
        <f t="shared" si="4"/>
        <v>0</v>
      </c>
      <c r="R11" s="73">
        <f>IFERROR((VLOOKUP(J11,Lookups!$G$4:$N$41,8,FALSE)),0)</f>
        <v>0</v>
      </c>
      <c r="S11" s="72">
        <f t="shared" si="5"/>
        <v>0</v>
      </c>
      <c r="T11" s="19"/>
      <c r="U11" s="48" t="str">
        <f t="shared" si="6"/>
        <v>Post_Fixture_Code</v>
      </c>
      <c r="X11" s="82" t="str">
        <f>IF(J11="", "", IF(J11=Lookups!$G$34, Calculator!I11, ""))</f>
        <v/>
      </c>
      <c r="Y11" s="85" t="str">
        <f>IF(J11="", "", IF(J11=Lookups!$G$34, Calculator!N11, ""))</f>
        <v/>
      </c>
      <c r="Z11" s="84" t="str">
        <f>IF(J11="", "", IF(J11=Lookups!$G$34, Calculator!S11, ""))</f>
        <v/>
      </c>
      <c r="AA11" s="84" t="str">
        <f>IF(J11="", "", IF(J11=Lookups!$G$34, Calculator!Q11, ""))</f>
        <v/>
      </c>
      <c r="AB11" s="82" t="str">
        <f>IF(J11="", "", IF(J11=Lookups!$G$35, Calculator!I11, ""))</f>
        <v/>
      </c>
      <c r="AC11" s="85" t="str">
        <f>IF(J11="", "", IF(J11=Lookups!$G$35, Calculator!N11, ""))</f>
        <v/>
      </c>
      <c r="AD11" s="84" t="str">
        <f>IF(J11="", "", IF(J11=Lookups!$G$35, Calculator!S11, ""))</f>
        <v/>
      </c>
      <c r="AE11" s="84" t="str">
        <f>IF(J11="", "", IF(J11=Lookups!$G$35, Calculator!Q11, ""))</f>
        <v/>
      </c>
      <c r="AF11" s="82" t="str">
        <f>IF(J11="", "", IF(J11=Lookups!$G$36, Calculator!I11, ""))</f>
        <v/>
      </c>
      <c r="AG11" s="85" t="str">
        <f>IF(J11="", "", IF(J11=Lookups!$G$36, Calculator!N11, ""))</f>
        <v/>
      </c>
      <c r="AH11" s="84" t="str">
        <f>IF(J11="", "", IF(J11=Lookups!$G$36, Calculator!S11, ""))</f>
        <v/>
      </c>
      <c r="AI11" s="84" t="str">
        <f>IF(J11="", "", IF(J11=Lookups!$G$36, Calculator!Q11, ""))</f>
        <v/>
      </c>
      <c r="AJ11" s="82" t="str">
        <f>IF(J11="", "", IF(J11=Lookups!$G$37, Calculator!I11, ""))</f>
        <v/>
      </c>
      <c r="AK11" s="83" t="str">
        <f>IF(J11="", "", IF(J11=Lookups!$G$37, Calculator!I11, ""))</f>
        <v/>
      </c>
      <c r="AL11" s="84" t="str">
        <f>IF(J11="", "", IF(J11=Lookups!$G$37, Calculator!S11, ""))</f>
        <v/>
      </c>
      <c r="AM11" s="84" t="str">
        <f>IF(J11="", "", IF(J11=Lookups!$G$37, Calculator!Q11, ""))</f>
        <v/>
      </c>
      <c r="AN11" s="82" t="str">
        <f>IF(J11="", "", IF(J11=Lookups!$G$38, Calculator!I11, ""))</f>
        <v/>
      </c>
      <c r="AO11" s="83" t="str">
        <f>IF(J11="", "", IF(J11=Lookups!$G$38, Calculator!N11, ""))</f>
        <v/>
      </c>
      <c r="AP11" s="84" t="str">
        <f>IF(J11="", "", IF(J11=Lookups!$G$38, Calculator!S11, ""))</f>
        <v/>
      </c>
      <c r="AQ11" s="84" t="str">
        <f>IF(J11="", "", IF(J11=Lookups!$G$38, Calculator!Q11, ""))</f>
        <v/>
      </c>
      <c r="AR11" s="82" t="str">
        <f>IF(J11="", "", IF(J11=Lookups!$G$39, Calculator!I11, ""))</f>
        <v/>
      </c>
      <c r="AS11" s="83" t="str">
        <f>IF(J11="", "", IF(J11=Lookups!$G$39, Calculator!N11, ""))</f>
        <v/>
      </c>
      <c r="AT11" s="84" t="str">
        <f>IF(J11="", "", IF(J11=Lookups!$G$39, Calculator!S11, ""))</f>
        <v/>
      </c>
      <c r="AU11" s="84" t="str">
        <f>IF(J11="", "", IF(J11=Lookups!$G$39, Calculator!Q11, ""))</f>
        <v/>
      </c>
      <c r="AV11" s="82" t="str">
        <f>IF(J11="", "", IF(J11=Lookups!$G$40, Calculator!I11, ""))</f>
        <v/>
      </c>
      <c r="AW11" s="83" t="str">
        <f>IF(J11="", "", IF(J11=Lookups!$G$40, Calculator!N11, ""))</f>
        <v/>
      </c>
      <c r="AX11" s="84" t="str">
        <f>IF(J11="", "", IF(J11=Lookups!$G$40, Calculator!S11, ""))</f>
        <v/>
      </c>
      <c r="AY11" s="84" t="str">
        <f>IF(J11="", "", IF(J11=Lookups!$G$40, Calculator!Q11, ""))</f>
        <v/>
      </c>
      <c r="AZ11" s="82" t="str">
        <f>IF(J11="", "", IF(J11=Lookups!$G$41, Calculator!I11, ""))</f>
        <v/>
      </c>
      <c r="BA11" s="83" t="str">
        <f>IF(J11="", "", IF(J11=Lookups!$G$41, Calculator!N11, ""))</f>
        <v/>
      </c>
      <c r="BB11" s="84" t="str">
        <f>IF(J11="", "", IF(J11=Lookups!$G$41, Calculator!S11, ""))</f>
        <v/>
      </c>
      <c r="BC11" s="84" t="str">
        <f>IF(J11="", "", IF(J11=Lookups!$G$41, Calculator!Q11, ""))</f>
        <v/>
      </c>
      <c r="BD11" s="82" t="str">
        <f>IF(J11="", "", IF(J11=Lookups!$G$14, Calculator!I11, ""))</f>
        <v/>
      </c>
      <c r="BE11" s="83" t="str">
        <f>IF(J11="", "", IF(J11=Lookups!$G$14, Calculator!N11, ""))</f>
        <v/>
      </c>
      <c r="BF11" s="84" t="str">
        <f>IF(J11="", "", IF(J11=Lookups!$G$14, Calculator!S11, ""))</f>
        <v/>
      </c>
      <c r="BG11" s="84" t="str">
        <f>IF(J11="", "", IF(J11=Lookups!$G$14, Calculator!Q11, ""))</f>
        <v/>
      </c>
      <c r="BH11" s="82" t="str">
        <f>IF(J11="", "", IF(J11=Lookups!$G$15, Calculator!I11, ""))</f>
        <v/>
      </c>
      <c r="BI11" s="83" t="str">
        <f>IF(J11="", "", IF(J11=Lookups!$G$15, Calculator!N11, ""))</f>
        <v/>
      </c>
      <c r="BJ11" s="84" t="str">
        <f>IF(J11="", "", IF(J11=Lookups!$G$15, Calculator!S11, ""))</f>
        <v/>
      </c>
      <c r="BK11" s="84" t="str">
        <f>IF(J11="", "", IF(J11=Lookups!$G$15, Calculator!Q11, ""))</f>
        <v/>
      </c>
      <c r="BL11" s="82" t="str">
        <f>IF(J11="", "", IF(J11=Lookups!$G$16, Calculator!I11, ""))</f>
        <v/>
      </c>
      <c r="BM11" s="83" t="str">
        <f>IF(J11="", "", IF(J11=Lookups!$G$16, Calculator!N11, ""))</f>
        <v/>
      </c>
      <c r="BN11" s="84" t="str">
        <f>IF(J11="", "", IF(J11=Lookups!$G$16, Calculator!S11, ""))</f>
        <v/>
      </c>
      <c r="BO11" s="84" t="str">
        <f>IF(J11="", "", IF(J11=Lookups!$G$16, Calculator!Q11, ""))</f>
        <v/>
      </c>
      <c r="BP11" s="82" t="str">
        <f>IF(J11="", "", IF(J11=Lookups!$G$17, Calculator!I11, ""))</f>
        <v/>
      </c>
      <c r="BQ11" s="83" t="str">
        <f>IF(J11="", "", IF(J11=Lookups!$G$17, Calculator!N11, ""))</f>
        <v/>
      </c>
      <c r="BR11" s="84" t="str">
        <f>IF(J11="", "", IF(J11=Lookups!$G$17, Calculator!S11, ""))</f>
        <v/>
      </c>
      <c r="BS11" s="84" t="str">
        <f>IF(J11="", "", IF(J11=Lookups!$G$17, Calculator!Q11, ""))</f>
        <v/>
      </c>
      <c r="BT11" s="82" t="str">
        <f>IF(J11="", "", IF(J11=Lookups!$G$18, Calculator!I11, ""))</f>
        <v/>
      </c>
      <c r="BU11" s="83" t="str">
        <f>IF(J11="", "", IF(J11=Lookups!$G$18, Calculator!N11, ""))</f>
        <v/>
      </c>
      <c r="BV11" s="84" t="str">
        <f>IF(J11="", "", IF(J11=Lookups!$G$18, Calculator!S11, ""))</f>
        <v/>
      </c>
      <c r="BW11" s="84" t="str">
        <f>IF(J11="", "", IF(J11=Lookups!$G$18, Calculator!Q11, ""))</f>
        <v/>
      </c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</row>
    <row r="12" spans="1:256" ht="15" customHeight="1" x14ac:dyDescent="0.35">
      <c r="A12" s="20"/>
      <c r="B12" s="32">
        <v>7</v>
      </c>
      <c r="C12" s="70"/>
      <c r="D12" s="70"/>
      <c r="E12" s="98"/>
      <c r="F12" s="31" t="str">
        <f>IF('General Info'!$G$7="", "", IF('General Info'!$G$7="Penn Power", 4070, 4200))</f>
        <v/>
      </c>
      <c r="G12" s="67"/>
      <c r="H12" s="68"/>
      <c r="I12" s="67"/>
      <c r="J12" s="68"/>
      <c r="K12" s="32" t="str">
        <f>IFERROR(IF(E12="New Installation", VLOOKUP(J12, Lookups!$R$13:$AA$20, 10, FALSE), VLOOKUP($H12,Lookups!$G$4:$N$41,7,FALSE)),"")</f>
        <v/>
      </c>
      <c r="L12" s="91" t="str">
        <f>IFERROR(VLOOKUP(J12,Lookups!$G$4:$N$41,7,FALSE),"")</f>
        <v/>
      </c>
      <c r="M12" s="94" t="str">
        <f t="shared" si="0"/>
        <v/>
      </c>
      <c r="N12" s="95" t="str">
        <f t="shared" si="1"/>
        <v/>
      </c>
      <c r="O12" s="28" t="str">
        <f t="shared" si="2"/>
        <v/>
      </c>
      <c r="P12" s="71">
        <f t="shared" si="3"/>
        <v>0</v>
      </c>
      <c r="Q12" s="72">
        <f t="shared" si="4"/>
        <v>0</v>
      </c>
      <c r="R12" s="73">
        <f>IFERROR((VLOOKUP(J12,Lookups!$G$4:$N$41,8,FALSE)),0)</f>
        <v>0</v>
      </c>
      <c r="S12" s="72">
        <f t="shared" si="5"/>
        <v>0</v>
      </c>
      <c r="T12" s="19"/>
      <c r="U12" s="48" t="str">
        <f t="shared" si="6"/>
        <v>Post_Fixture_Code</v>
      </c>
      <c r="X12" s="82" t="str">
        <f>IF(J12="", "", IF(J12=Lookups!$G$34, Calculator!I12, ""))</f>
        <v/>
      </c>
      <c r="Y12" s="85" t="str">
        <f>IF(J12="", "", IF(J12=Lookups!$G$34, Calculator!N12, ""))</f>
        <v/>
      </c>
      <c r="Z12" s="84" t="str">
        <f>IF(J12="", "", IF(J12=Lookups!$G$34, Calculator!S12, ""))</f>
        <v/>
      </c>
      <c r="AA12" s="84" t="str">
        <f>IF(J12="", "", IF(J12=Lookups!$G$34, Calculator!Q12, ""))</f>
        <v/>
      </c>
      <c r="AB12" s="82" t="str">
        <f>IF(J12="", "", IF(J12=Lookups!$G$35, Calculator!I12, ""))</f>
        <v/>
      </c>
      <c r="AC12" s="85" t="str">
        <f>IF(J12="", "", IF(J12=Lookups!$G$35, Calculator!N12, ""))</f>
        <v/>
      </c>
      <c r="AD12" s="84" t="str">
        <f>IF(J12="", "", IF(J12=Lookups!$G$35, Calculator!S12, ""))</f>
        <v/>
      </c>
      <c r="AE12" s="84" t="str">
        <f>IF(J12="", "", IF(J12=Lookups!$G$35, Calculator!Q12, ""))</f>
        <v/>
      </c>
      <c r="AF12" s="82" t="str">
        <f>IF(J12="", "", IF(J12=Lookups!$G$36, Calculator!I12, ""))</f>
        <v/>
      </c>
      <c r="AG12" s="85" t="str">
        <f>IF(J12="", "", IF(J12=Lookups!$G$36, Calculator!N12, ""))</f>
        <v/>
      </c>
      <c r="AH12" s="84" t="str">
        <f>IF(J12="", "", IF(J12=Lookups!$G$36, Calculator!S12, ""))</f>
        <v/>
      </c>
      <c r="AI12" s="84" t="str">
        <f>IF(J12="", "", IF(J12=Lookups!$G$36, Calculator!Q12, ""))</f>
        <v/>
      </c>
      <c r="AJ12" s="82" t="str">
        <f>IF(J12="", "", IF(J12=Lookups!$G$37, Calculator!I12, ""))</f>
        <v/>
      </c>
      <c r="AK12" s="83" t="str">
        <f>IF(J12="", "", IF(J12=Lookups!$G$37, Calculator!I12, ""))</f>
        <v/>
      </c>
      <c r="AL12" s="84" t="str">
        <f>IF(J12="", "", IF(J12=Lookups!$G$37, Calculator!S12, ""))</f>
        <v/>
      </c>
      <c r="AM12" s="84" t="str">
        <f>IF(J12="", "", IF(J12=Lookups!$G$37, Calculator!Q12, ""))</f>
        <v/>
      </c>
      <c r="AN12" s="82" t="str">
        <f>IF(J12="", "", IF(J12=Lookups!$G$38, Calculator!I12, ""))</f>
        <v/>
      </c>
      <c r="AO12" s="83" t="str">
        <f>IF(J12="", "", IF(J12=Lookups!$G$38, Calculator!N12, ""))</f>
        <v/>
      </c>
      <c r="AP12" s="84" t="str">
        <f>IF(J12="", "", IF(J12=Lookups!$G$38, Calculator!S12, ""))</f>
        <v/>
      </c>
      <c r="AQ12" s="84" t="str">
        <f>IF(J12="", "", IF(J12=Lookups!$G$38, Calculator!Q12, ""))</f>
        <v/>
      </c>
      <c r="AR12" s="82" t="str">
        <f>IF(J12="", "", IF(J12=Lookups!$G$39, Calculator!I12, ""))</f>
        <v/>
      </c>
      <c r="AS12" s="83" t="str">
        <f>IF(J12="", "", IF(J12=Lookups!$G$39, Calculator!N12, ""))</f>
        <v/>
      </c>
      <c r="AT12" s="84" t="str">
        <f>IF(J12="", "", IF(J12=Lookups!$G$39, Calculator!S12, ""))</f>
        <v/>
      </c>
      <c r="AU12" s="84" t="str">
        <f>IF(J12="", "", IF(J12=Lookups!$G$39, Calculator!Q12, ""))</f>
        <v/>
      </c>
      <c r="AV12" s="82" t="str">
        <f>IF(J12="", "", IF(J12=Lookups!$G$40, Calculator!I12, ""))</f>
        <v/>
      </c>
      <c r="AW12" s="83" t="str">
        <f>IF(J12="", "", IF(J12=Lookups!$G$40, Calculator!N12, ""))</f>
        <v/>
      </c>
      <c r="AX12" s="84" t="str">
        <f>IF(J12="", "", IF(J12=Lookups!$G$40, Calculator!S12, ""))</f>
        <v/>
      </c>
      <c r="AY12" s="84" t="str">
        <f>IF(J12="", "", IF(J12=Lookups!$G$40, Calculator!Q12, ""))</f>
        <v/>
      </c>
      <c r="AZ12" s="82" t="str">
        <f>IF(J12="", "", IF(J12=Lookups!$G$41, Calculator!I12, ""))</f>
        <v/>
      </c>
      <c r="BA12" s="83" t="str">
        <f>IF(J12="", "", IF(J12=Lookups!$G$41, Calculator!N12, ""))</f>
        <v/>
      </c>
      <c r="BB12" s="84" t="str">
        <f>IF(J12="", "", IF(J12=Lookups!$G$41, Calculator!S12, ""))</f>
        <v/>
      </c>
      <c r="BC12" s="84" t="str">
        <f>IF(J12="", "", IF(J12=Lookups!$G$41, Calculator!Q12, ""))</f>
        <v/>
      </c>
      <c r="BD12" s="82" t="str">
        <f>IF(J12="", "", IF(J12=Lookups!$G$14, Calculator!I12, ""))</f>
        <v/>
      </c>
      <c r="BE12" s="83" t="str">
        <f>IF(J12="", "", IF(J12=Lookups!$G$14, Calculator!N12, ""))</f>
        <v/>
      </c>
      <c r="BF12" s="84" t="str">
        <f>IF(J12="", "", IF(J12=Lookups!$G$14, Calculator!S12, ""))</f>
        <v/>
      </c>
      <c r="BG12" s="84" t="str">
        <f>IF(J12="", "", IF(J12=Lookups!$G$14, Calculator!Q12, ""))</f>
        <v/>
      </c>
      <c r="BH12" s="82" t="str">
        <f>IF(J12="", "", IF(J12=Lookups!$G$15, Calculator!I12, ""))</f>
        <v/>
      </c>
      <c r="BI12" s="83" t="str">
        <f>IF(J12="", "", IF(J12=Lookups!$G$15, Calculator!N12, ""))</f>
        <v/>
      </c>
      <c r="BJ12" s="84" t="str">
        <f>IF(J12="", "", IF(J12=Lookups!$G$15, Calculator!S12, ""))</f>
        <v/>
      </c>
      <c r="BK12" s="84" t="str">
        <f>IF(J12="", "", IF(J12=Lookups!$G$15, Calculator!Q12, ""))</f>
        <v/>
      </c>
      <c r="BL12" s="82" t="str">
        <f>IF(J12="", "", IF(J12=Lookups!$G$16, Calculator!I12, ""))</f>
        <v/>
      </c>
      <c r="BM12" s="83" t="str">
        <f>IF(J12="", "", IF(J12=Lookups!$G$16, Calculator!N12, ""))</f>
        <v/>
      </c>
      <c r="BN12" s="84" t="str">
        <f>IF(J12="", "", IF(J12=Lookups!$G$16, Calculator!S12, ""))</f>
        <v/>
      </c>
      <c r="BO12" s="84" t="str">
        <f>IF(J12="", "", IF(J12=Lookups!$G$16, Calculator!Q12, ""))</f>
        <v/>
      </c>
      <c r="BP12" s="82" t="str">
        <f>IF(J12="", "", IF(J12=Lookups!$G$17, Calculator!I12, ""))</f>
        <v/>
      </c>
      <c r="BQ12" s="83" t="str">
        <f>IF(J12="", "", IF(J12=Lookups!$G$17, Calculator!N12, ""))</f>
        <v/>
      </c>
      <c r="BR12" s="84" t="str">
        <f>IF(J12="", "", IF(J12=Lookups!$G$17, Calculator!S12, ""))</f>
        <v/>
      </c>
      <c r="BS12" s="84" t="str">
        <f>IF(J12="", "", IF(J12=Lookups!$G$17, Calculator!Q12, ""))</f>
        <v/>
      </c>
      <c r="BT12" s="82" t="str">
        <f>IF(J12="", "", IF(J12=Lookups!$G$18, Calculator!I12, ""))</f>
        <v/>
      </c>
      <c r="BU12" s="83" t="str">
        <f>IF(J12="", "", IF(J12=Lookups!$G$18, Calculator!N12, ""))</f>
        <v/>
      </c>
      <c r="BV12" s="84" t="str">
        <f>IF(J12="", "", IF(J12=Lookups!$G$18, Calculator!S12, ""))</f>
        <v/>
      </c>
      <c r="BW12" s="84" t="str">
        <f>IF(J12="", "", IF(J12=Lookups!$G$18, Calculator!Q12, ""))</f>
        <v/>
      </c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</row>
    <row r="13" spans="1:256" ht="15" customHeight="1" x14ac:dyDescent="0.35">
      <c r="A13" s="20"/>
      <c r="B13" s="32">
        <v>8</v>
      </c>
      <c r="C13" s="70"/>
      <c r="D13" s="70"/>
      <c r="E13" s="98"/>
      <c r="F13" s="31" t="str">
        <f>IF('General Info'!$G$7="", "", IF('General Info'!$G$7="Penn Power", 4070, 4200))</f>
        <v/>
      </c>
      <c r="G13" s="67"/>
      <c r="H13" s="68"/>
      <c r="I13" s="67"/>
      <c r="J13" s="68"/>
      <c r="K13" s="32" t="str">
        <f>IFERROR(IF(E13="New Installation", VLOOKUP(J13, Lookups!$R$13:$AA$20, 10, FALSE), VLOOKUP($H13,Lookups!$G$4:$N$41,7,FALSE)),"")</f>
        <v/>
      </c>
      <c r="L13" s="91" t="str">
        <f>IFERROR(VLOOKUP(J13,Lookups!$G$4:$N$41,7,FALSE),"")</f>
        <v/>
      </c>
      <c r="M13" s="94" t="str">
        <f t="shared" si="0"/>
        <v/>
      </c>
      <c r="N13" s="95" t="str">
        <f t="shared" si="1"/>
        <v/>
      </c>
      <c r="O13" s="28" t="str">
        <f t="shared" si="2"/>
        <v/>
      </c>
      <c r="P13" s="71">
        <f t="shared" si="3"/>
        <v>0</v>
      </c>
      <c r="Q13" s="72">
        <f t="shared" si="4"/>
        <v>0</v>
      </c>
      <c r="R13" s="73">
        <f>IFERROR((VLOOKUP(J13,Lookups!$G$4:$N$41,8,FALSE)),0)</f>
        <v>0</v>
      </c>
      <c r="S13" s="72">
        <f t="shared" si="5"/>
        <v>0</v>
      </c>
      <c r="T13" s="19"/>
      <c r="U13" s="48" t="str">
        <f t="shared" si="6"/>
        <v>Post_Fixture_Code</v>
      </c>
      <c r="X13" s="82" t="str">
        <f>IF(J13="", "", IF(J13=Lookups!$G$34, Calculator!I13, ""))</f>
        <v/>
      </c>
      <c r="Y13" s="85" t="str">
        <f>IF(J13="", "", IF(J13=Lookups!$G$34, Calculator!N13, ""))</f>
        <v/>
      </c>
      <c r="Z13" s="84" t="str">
        <f>IF(J13="", "", IF(J13=Lookups!$G$34, Calculator!S13, ""))</f>
        <v/>
      </c>
      <c r="AA13" s="84" t="str">
        <f>IF(J13="", "", IF(J13=Lookups!$G$34, Calculator!Q13, ""))</f>
        <v/>
      </c>
      <c r="AB13" s="82" t="str">
        <f>IF(J13="", "", IF(J13=Lookups!$G$35, Calculator!I13, ""))</f>
        <v/>
      </c>
      <c r="AC13" s="85" t="str">
        <f>IF(J13="", "", IF(J13=Lookups!$G$35, Calculator!N13, ""))</f>
        <v/>
      </c>
      <c r="AD13" s="84" t="str">
        <f>IF(J13="", "", IF(J13=Lookups!$G$35, Calculator!S13, ""))</f>
        <v/>
      </c>
      <c r="AE13" s="84" t="str">
        <f>IF(J13="", "", IF(J13=Lookups!$G$35, Calculator!Q13, ""))</f>
        <v/>
      </c>
      <c r="AF13" s="82" t="str">
        <f>IF(J13="", "", IF(J13=Lookups!$G$36, Calculator!I13, ""))</f>
        <v/>
      </c>
      <c r="AG13" s="85" t="str">
        <f>IF(J13="", "", IF(J13=Lookups!$G$36, Calculator!N13, ""))</f>
        <v/>
      </c>
      <c r="AH13" s="84" t="str">
        <f>IF(J13="", "", IF(J13=Lookups!$G$36, Calculator!S13, ""))</f>
        <v/>
      </c>
      <c r="AI13" s="84" t="str">
        <f>IF(J13="", "", IF(J13=Lookups!$G$36, Calculator!Q13, ""))</f>
        <v/>
      </c>
      <c r="AJ13" s="82" t="str">
        <f>IF(J13="", "", IF(J13=Lookups!$G$37, Calculator!I13, ""))</f>
        <v/>
      </c>
      <c r="AK13" s="83" t="str">
        <f>IF(J13="", "", IF(J13=Lookups!$G$37, Calculator!I13, ""))</f>
        <v/>
      </c>
      <c r="AL13" s="84" t="str">
        <f>IF(J13="", "", IF(J13=Lookups!$G$37, Calculator!S13, ""))</f>
        <v/>
      </c>
      <c r="AM13" s="84" t="str">
        <f>IF(J13="", "", IF(J13=Lookups!$G$37, Calculator!Q13, ""))</f>
        <v/>
      </c>
      <c r="AN13" s="82" t="str">
        <f>IF(J13="", "", IF(J13=Lookups!$G$38, Calculator!I13, ""))</f>
        <v/>
      </c>
      <c r="AO13" s="83" t="str">
        <f>IF(J13="", "", IF(J13=Lookups!$G$38, Calculator!N13, ""))</f>
        <v/>
      </c>
      <c r="AP13" s="84" t="str">
        <f>IF(J13="", "", IF(J13=Lookups!$G$38, Calculator!S13, ""))</f>
        <v/>
      </c>
      <c r="AQ13" s="84" t="str">
        <f>IF(J13="", "", IF(J13=Lookups!$G$38, Calculator!Q13, ""))</f>
        <v/>
      </c>
      <c r="AR13" s="82" t="str">
        <f>IF(J13="", "", IF(J13=Lookups!$G$39, Calculator!I13, ""))</f>
        <v/>
      </c>
      <c r="AS13" s="83" t="str">
        <f>IF(J13="", "", IF(J13=Lookups!$G$39, Calculator!N13, ""))</f>
        <v/>
      </c>
      <c r="AT13" s="84" t="str">
        <f>IF(J13="", "", IF(J13=Lookups!$G$39, Calculator!S13, ""))</f>
        <v/>
      </c>
      <c r="AU13" s="84" t="str">
        <f>IF(J13="", "", IF(J13=Lookups!$G$39, Calculator!Q13, ""))</f>
        <v/>
      </c>
      <c r="AV13" s="82" t="str">
        <f>IF(J13="", "", IF(J13=Lookups!$G$40, Calculator!I13, ""))</f>
        <v/>
      </c>
      <c r="AW13" s="83" t="str">
        <f>IF(J13="", "", IF(J13=Lookups!$G$40, Calculator!N13, ""))</f>
        <v/>
      </c>
      <c r="AX13" s="84" t="str">
        <f>IF(J13="", "", IF(J13=Lookups!$G$40, Calculator!S13, ""))</f>
        <v/>
      </c>
      <c r="AY13" s="84" t="str">
        <f>IF(J13="", "", IF(J13=Lookups!$G$40, Calculator!Q13, ""))</f>
        <v/>
      </c>
      <c r="AZ13" s="82" t="str">
        <f>IF(J13="", "", IF(J13=Lookups!$G$41, Calculator!I13, ""))</f>
        <v/>
      </c>
      <c r="BA13" s="83" t="str">
        <f>IF(J13="", "", IF(J13=Lookups!$G$41, Calculator!N13, ""))</f>
        <v/>
      </c>
      <c r="BB13" s="84" t="str">
        <f>IF(J13="", "", IF(J13=Lookups!$G$41, Calculator!S13, ""))</f>
        <v/>
      </c>
      <c r="BC13" s="84" t="str">
        <f>IF(J13="", "", IF(J13=Lookups!$G$41, Calculator!Q13, ""))</f>
        <v/>
      </c>
      <c r="BD13" s="82" t="str">
        <f>IF(J13="", "", IF(J13=Lookups!$G$14, Calculator!I13, ""))</f>
        <v/>
      </c>
      <c r="BE13" s="83" t="str">
        <f>IF(J13="", "", IF(J13=Lookups!$G$14, Calculator!N13, ""))</f>
        <v/>
      </c>
      <c r="BF13" s="84" t="str">
        <f>IF(J13="", "", IF(J13=Lookups!$G$14, Calculator!S13, ""))</f>
        <v/>
      </c>
      <c r="BG13" s="84" t="str">
        <f>IF(J13="", "", IF(J13=Lookups!$G$14, Calculator!Q13, ""))</f>
        <v/>
      </c>
      <c r="BH13" s="82" t="str">
        <f>IF(J13="", "", IF(J13=Lookups!$G$15, Calculator!I13, ""))</f>
        <v/>
      </c>
      <c r="BI13" s="83" t="str">
        <f>IF(J13="", "", IF(J13=Lookups!$G$15, Calculator!N13, ""))</f>
        <v/>
      </c>
      <c r="BJ13" s="84" t="str">
        <f>IF(J13="", "", IF(J13=Lookups!$G$15, Calculator!S13, ""))</f>
        <v/>
      </c>
      <c r="BK13" s="84" t="str">
        <f>IF(J13="", "", IF(J13=Lookups!$G$15, Calculator!Q13, ""))</f>
        <v/>
      </c>
      <c r="BL13" s="82" t="str">
        <f>IF(J13="", "", IF(J13=Lookups!$G$16, Calculator!I13, ""))</f>
        <v/>
      </c>
      <c r="BM13" s="83" t="str">
        <f>IF(J13="", "", IF(J13=Lookups!$G$16, Calculator!N13, ""))</f>
        <v/>
      </c>
      <c r="BN13" s="84" t="str">
        <f>IF(J13="", "", IF(J13=Lookups!$G$16, Calculator!S13, ""))</f>
        <v/>
      </c>
      <c r="BO13" s="84" t="str">
        <f>IF(J13="", "", IF(J13=Lookups!$G$16, Calculator!Q13, ""))</f>
        <v/>
      </c>
      <c r="BP13" s="82" t="str">
        <f>IF(J13="", "", IF(J13=Lookups!$G$17, Calculator!I13, ""))</f>
        <v/>
      </c>
      <c r="BQ13" s="83" t="str">
        <f>IF(J13="", "", IF(J13=Lookups!$G$17, Calculator!N13, ""))</f>
        <v/>
      </c>
      <c r="BR13" s="84" t="str">
        <f>IF(J13="", "", IF(J13=Lookups!$G$17, Calculator!S13, ""))</f>
        <v/>
      </c>
      <c r="BS13" s="84" t="str">
        <f>IF(J13="", "", IF(J13=Lookups!$G$17, Calculator!Q13, ""))</f>
        <v/>
      </c>
      <c r="BT13" s="82" t="str">
        <f>IF(J13="", "", IF(J13=Lookups!$G$18, Calculator!I13, ""))</f>
        <v/>
      </c>
      <c r="BU13" s="83" t="str">
        <f>IF(J13="", "", IF(J13=Lookups!$G$18, Calculator!N13, ""))</f>
        <v/>
      </c>
      <c r="BV13" s="84" t="str">
        <f>IF(J13="", "", IF(J13=Lookups!$G$18, Calculator!S13, ""))</f>
        <v/>
      </c>
      <c r="BW13" s="84" t="str">
        <f>IF(J13="", "", IF(J13=Lookups!$G$18, Calculator!Q13, ""))</f>
        <v/>
      </c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</row>
    <row r="14" spans="1:256" ht="15" customHeight="1" x14ac:dyDescent="0.35">
      <c r="A14" s="20"/>
      <c r="B14" s="32">
        <v>9</v>
      </c>
      <c r="C14" s="70"/>
      <c r="D14" s="70"/>
      <c r="E14" s="98"/>
      <c r="F14" s="31" t="str">
        <f>IF('General Info'!$G$7="", "", IF('General Info'!$G$7="Penn Power", 4070, 4200))</f>
        <v/>
      </c>
      <c r="G14" s="67"/>
      <c r="H14" s="68"/>
      <c r="I14" s="67"/>
      <c r="J14" s="68"/>
      <c r="K14" s="32" t="str">
        <f>IFERROR(IF(E14="New Installation", VLOOKUP(J14, Lookups!$R$13:$AA$20, 10, FALSE), VLOOKUP($H14,Lookups!$G$4:$N$41,7,FALSE)),"")</f>
        <v/>
      </c>
      <c r="L14" s="91" t="str">
        <f>IFERROR(VLOOKUP(J14,Lookups!$G$4:$N$41,7,FALSE),"")</f>
        <v/>
      </c>
      <c r="M14" s="94" t="str">
        <f t="shared" si="0"/>
        <v/>
      </c>
      <c r="N14" s="95" t="str">
        <f t="shared" si="1"/>
        <v/>
      </c>
      <c r="O14" s="28" t="str">
        <f t="shared" si="2"/>
        <v/>
      </c>
      <c r="P14" s="71">
        <f t="shared" si="3"/>
        <v>0</v>
      </c>
      <c r="Q14" s="72">
        <f t="shared" si="4"/>
        <v>0</v>
      </c>
      <c r="R14" s="73">
        <f>IFERROR((VLOOKUP(J14,Lookups!$G$4:$N$41,8,FALSE)),0)</f>
        <v>0</v>
      </c>
      <c r="S14" s="72">
        <f t="shared" si="5"/>
        <v>0</v>
      </c>
      <c r="T14" s="19"/>
      <c r="U14" s="48" t="str">
        <f t="shared" si="6"/>
        <v>Post_Fixture_Code</v>
      </c>
      <c r="X14" s="82" t="str">
        <f>IF(J14="", "", IF(J14=Lookups!$G$34, Calculator!I14, ""))</f>
        <v/>
      </c>
      <c r="Y14" s="85" t="str">
        <f>IF(J14="", "", IF(J14=Lookups!$G$34, Calculator!N14, ""))</f>
        <v/>
      </c>
      <c r="Z14" s="84" t="str">
        <f>IF(J14="", "", IF(J14=Lookups!$G$34, Calculator!S14, ""))</f>
        <v/>
      </c>
      <c r="AA14" s="84" t="str">
        <f>IF(J14="", "", IF(J14=Lookups!$G$34, Calculator!Q14, ""))</f>
        <v/>
      </c>
      <c r="AB14" s="82" t="str">
        <f>IF(J14="", "", IF(J14=Lookups!$G$35, Calculator!I14, ""))</f>
        <v/>
      </c>
      <c r="AC14" s="85" t="str">
        <f>IF(J14="", "", IF(J14=Lookups!$G$35, Calculator!N14, ""))</f>
        <v/>
      </c>
      <c r="AD14" s="84" t="str">
        <f>IF(J14="", "", IF(J14=Lookups!$G$35, Calculator!S14, ""))</f>
        <v/>
      </c>
      <c r="AE14" s="84" t="str">
        <f>IF(J14="", "", IF(J14=Lookups!$G$35, Calculator!Q14, ""))</f>
        <v/>
      </c>
      <c r="AF14" s="82" t="str">
        <f>IF(J14="", "", IF(J14=Lookups!$G$36, Calculator!I14, ""))</f>
        <v/>
      </c>
      <c r="AG14" s="85" t="str">
        <f>IF(J14="", "", IF(J14=Lookups!$G$36, Calculator!N14, ""))</f>
        <v/>
      </c>
      <c r="AH14" s="84" t="str">
        <f>IF(J14="", "", IF(J14=Lookups!$G$36, Calculator!S14, ""))</f>
        <v/>
      </c>
      <c r="AI14" s="84" t="str">
        <f>IF(J14="", "", IF(J14=Lookups!$G$36, Calculator!Q14, ""))</f>
        <v/>
      </c>
      <c r="AJ14" s="82" t="str">
        <f>IF(J14="", "", IF(J14=Lookups!$G$37, Calculator!I14, ""))</f>
        <v/>
      </c>
      <c r="AK14" s="83" t="str">
        <f>IF(J14="", "", IF(J14=Lookups!$G$37, Calculator!I14, ""))</f>
        <v/>
      </c>
      <c r="AL14" s="84" t="str">
        <f>IF(J14="", "", IF(J14=Lookups!$G$37, Calculator!S14, ""))</f>
        <v/>
      </c>
      <c r="AM14" s="84" t="str">
        <f>IF(J14="", "", IF(J14=Lookups!$G$37, Calculator!Q14, ""))</f>
        <v/>
      </c>
      <c r="AN14" s="82" t="str">
        <f>IF(J14="", "", IF(J14=Lookups!$G$38, Calculator!I14, ""))</f>
        <v/>
      </c>
      <c r="AO14" s="83" t="str">
        <f>IF(J14="", "", IF(J14=Lookups!$G$38, Calculator!N14, ""))</f>
        <v/>
      </c>
      <c r="AP14" s="84" t="str">
        <f>IF(J14="", "", IF(J14=Lookups!$G$38, Calculator!S14, ""))</f>
        <v/>
      </c>
      <c r="AQ14" s="84" t="str">
        <f>IF(J14="", "", IF(J14=Lookups!$G$38, Calculator!Q14, ""))</f>
        <v/>
      </c>
      <c r="AR14" s="82" t="str">
        <f>IF(J14="", "", IF(J14=Lookups!$G$39, Calculator!I14, ""))</f>
        <v/>
      </c>
      <c r="AS14" s="83" t="str">
        <f>IF(J14="", "", IF(J14=Lookups!$G$39, Calculator!N14, ""))</f>
        <v/>
      </c>
      <c r="AT14" s="84" t="str">
        <f>IF(J14="", "", IF(J14=Lookups!$G$39, Calculator!S14, ""))</f>
        <v/>
      </c>
      <c r="AU14" s="84" t="str">
        <f>IF(J14="", "", IF(J14=Lookups!$G$39, Calculator!Q14, ""))</f>
        <v/>
      </c>
      <c r="AV14" s="82" t="str">
        <f>IF(J14="", "", IF(J14=Lookups!$G$40, Calculator!I14, ""))</f>
        <v/>
      </c>
      <c r="AW14" s="83" t="str">
        <f>IF(J14="", "", IF(J14=Lookups!$G$40, Calculator!N14, ""))</f>
        <v/>
      </c>
      <c r="AX14" s="84" t="str">
        <f>IF(J14="", "", IF(J14=Lookups!$G$40, Calculator!S14, ""))</f>
        <v/>
      </c>
      <c r="AY14" s="84" t="str">
        <f>IF(J14="", "", IF(J14=Lookups!$G$40, Calculator!Q14, ""))</f>
        <v/>
      </c>
      <c r="AZ14" s="82" t="str">
        <f>IF(J14="", "", IF(J14=Lookups!$G$41, Calculator!I14, ""))</f>
        <v/>
      </c>
      <c r="BA14" s="83" t="str">
        <f>IF(J14="", "", IF(J14=Lookups!$G$41, Calculator!N14, ""))</f>
        <v/>
      </c>
      <c r="BB14" s="84" t="str">
        <f>IF(J14="", "", IF(J14=Lookups!$G$41, Calculator!S14, ""))</f>
        <v/>
      </c>
      <c r="BC14" s="84" t="str">
        <f>IF(J14="", "", IF(J14=Lookups!$G$41, Calculator!Q14, ""))</f>
        <v/>
      </c>
      <c r="BD14" s="82" t="str">
        <f>IF(J14="", "", IF(J14=Lookups!$G$14, Calculator!I14, ""))</f>
        <v/>
      </c>
      <c r="BE14" s="83" t="str">
        <f>IF(J14="", "", IF(J14=Lookups!$G$14, Calculator!N14, ""))</f>
        <v/>
      </c>
      <c r="BF14" s="84" t="str">
        <f>IF(J14="", "", IF(J14=Lookups!$G$14, Calculator!S14, ""))</f>
        <v/>
      </c>
      <c r="BG14" s="84" t="str">
        <f>IF(J14="", "", IF(J14=Lookups!$G$14, Calculator!Q14, ""))</f>
        <v/>
      </c>
      <c r="BH14" s="82" t="str">
        <f>IF(J14="", "", IF(J14=Lookups!$G$15, Calculator!I14, ""))</f>
        <v/>
      </c>
      <c r="BI14" s="83" t="str">
        <f>IF(J14="", "", IF(J14=Lookups!$G$15, Calculator!N14, ""))</f>
        <v/>
      </c>
      <c r="BJ14" s="84" t="str">
        <f>IF(J14="", "", IF(J14=Lookups!$G$15, Calculator!S14, ""))</f>
        <v/>
      </c>
      <c r="BK14" s="84" t="str">
        <f>IF(J14="", "", IF(J14=Lookups!$G$15, Calculator!Q14, ""))</f>
        <v/>
      </c>
      <c r="BL14" s="82" t="str">
        <f>IF(J14="", "", IF(J14=Lookups!$G$16, Calculator!I14, ""))</f>
        <v/>
      </c>
      <c r="BM14" s="83" t="str">
        <f>IF(J14="", "", IF(J14=Lookups!$G$16, Calculator!N14, ""))</f>
        <v/>
      </c>
      <c r="BN14" s="84" t="str">
        <f>IF(J14="", "", IF(J14=Lookups!$G$16, Calculator!S14, ""))</f>
        <v/>
      </c>
      <c r="BO14" s="84" t="str">
        <f>IF(J14="", "", IF(J14=Lookups!$G$16, Calculator!Q14, ""))</f>
        <v/>
      </c>
      <c r="BP14" s="82" t="str">
        <f>IF(J14="", "", IF(J14=Lookups!$G$17, Calculator!I14, ""))</f>
        <v/>
      </c>
      <c r="BQ14" s="83" t="str">
        <f>IF(J14="", "", IF(J14=Lookups!$G$17, Calculator!N14, ""))</f>
        <v/>
      </c>
      <c r="BR14" s="84" t="str">
        <f>IF(J14="", "", IF(J14=Lookups!$G$17, Calculator!S14, ""))</f>
        <v/>
      </c>
      <c r="BS14" s="84" t="str">
        <f>IF(J14="", "", IF(J14=Lookups!$G$17, Calculator!Q14, ""))</f>
        <v/>
      </c>
      <c r="BT14" s="82" t="str">
        <f>IF(J14="", "", IF(J14=Lookups!$G$18, Calculator!I14, ""))</f>
        <v/>
      </c>
      <c r="BU14" s="83" t="str">
        <f>IF(J14="", "", IF(J14=Lookups!$G$18, Calculator!N14, ""))</f>
        <v/>
      </c>
      <c r="BV14" s="84" t="str">
        <f>IF(J14="", "", IF(J14=Lookups!$G$18, Calculator!S14, ""))</f>
        <v/>
      </c>
      <c r="BW14" s="84" t="str">
        <f>IF(J14="", "", IF(J14=Lookups!$G$18, Calculator!Q14, ""))</f>
        <v/>
      </c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</row>
    <row r="15" spans="1:256" ht="15" customHeight="1" thickBot="1" x14ac:dyDescent="0.4">
      <c r="A15" s="20"/>
      <c r="B15" s="32">
        <v>10</v>
      </c>
      <c r="C15" s="101"/>
      <c r="D15" s="101"/>
      <c r="E15" s="101"/>
      <c r="F15" s="62" t="str">
        <f>IF('General Info'!$G$7="", "", IF('General Info'!$G$7="Penn Power", 4070, 4200))</f>
        <v/>
      </c>
      <c r="G15" s="67"/>
      <c r="H15" s="69"/>
      <c r="I15" s="67"/>
      <c r="J15" s="69"/>
      <c r="K15" s="92" t="str">
        <f>IFERROR(IF(E15="New Installation", VLOOKUP(J15, Lookups!$R$13:$AA$20, 10, FALSE), VLOOKUP($H15,Lookups!$G$4:$N$41,7,FALSE)),"")</f>
        <v/>
      </c>
      <c r="L15" s="93" t="str">
        <f>IFERROR(VLOOKUP(J15,Lookups!$G$4:$N$41,7,FALSE),"")</f>
        <v/>
      </c>
      <c r="M15" s="94" t="str">
        <f t="shared" si="0"/>
        <v/>
      </c>
      <c r="N15" s="95" t="str">
        <f t="shared" si="1"/>
        <v/>
      </c>
      <c r="O15" s="29" t="str">
        <f t="shared" si="2"/>
        <v/>
      </c>
      <c r="P15" s="74">
        <f t="shared" si="3"/>
        <v>0</v>
      </c>
      <c r="Q15" s="72">
        <f t="shared" si="4"/>
        <v>0</v>
      </c>
      <c r="R15" s="73">
        <f>IFERROR((VLOOKUP(J15,Lookups!$G$4:$N$41,8,FALSE)),0)</f>
        <v>0</v>
      </c>
      <c r="S15" s="72">
        <f t="shared" si="5"/>
        <v>0</v>
      </c>
      <c r="T15" s="19"/>
      <c r="U15" s="48" t="str">
        <f t="shared" si="6"/>
        <v>Post_Fixture_Code</v>
      </c>
      <c r="X15" s="82" t="str">
        <f>IF(J15="", "", IF(J15=Lookups!$G$34, Calculator!I15, ""))</f>
        <v/>
      </c>
      <c r="Y15" s="85" t="str">
        <f>IF(J15="", "", IF(J15=Lookups!$G$34, Calculator!N15, ""))</f>
        <v/>
      </c>
      <c r="Z15" s="84" t="str">
        <f>IF(J15="", "", IF(J15=Lookups!$G$34, Calculator!S15, ""))</f>
        <v/>
      </c>
      <c r="AA15" s="84" t="str">
        <f>IF(J15="", "", IF(J15=Lookups!$G$34, Calculator!Q15, ""))</f>
        <v/>
      </c>
      <c r="AB15" s="82" t="str">
        <f>IF(J15="", "", IF(J15=Lookups!$G$35, Calculator!I15, ""))</f>
        <v/>
      </c>
      <c r="AC15" s="85" t="str">
        <f>IF(J15="", "", IF(J15=Lookups!$G$35, Calculator!N15, ""))</f>
        <v/>
      </c>
      <c r="AD15" s="84" t="str">
        <f>IF(J15="", "", IF(J15=Lookups!$G$35, Calculator!S15, ""))</f>
        <v/>
      </c>
      <c r="AE15" s="84" t="str">
        <f>IF(J15="", "", IF(J15=Lookups!$G$35, Calculator!Q15, ""))</f>
        <v/>
      </c>
      <c r="AF15" s="82" t="str">
        <f>IF(J15="", "", IF(J15=Lookups!$G$36, Calculator!I15, ""))</f>
        <v/>
      </c>
      <c r="AG15" s="85" t="str">
        <f>IF(J15="", "", IF(J15=Lookups!$G$36, Calculator!N15, ""))</f>
        <v/>
      </c>
      <c r="AH15" s="84" t="str">
        <f>IF(J15="", "", IF(J15=Lookups!$G$36, Calculator!S15, ""))</f>
        <v/>
      </c>
      <c r="AI15" s="84" t="str">
        <f>IF(J15="", "", IF(J15=Lookups!$G$36, Calculator!Q15, ""))</f>
        <v/>
      </c>
      <c r="AJ15" s="82" t="str">
        <f>IF(J15="", "", IF(J15=Lookups!$G$37, Calculator!I15, ""))</f>
        <v/>
      </c>
      <c r="AK15" s="83" t="str">
        <f>IF(J15="", "", IF(J15=Lookups!$G$37, Calculator!I15, ""))</f>
        <v/>
      </c>
      <c r="AL15" s="84" t="str">
        <f>IF(J15="", "", IF(J15=Lookups!$G$37, Calculator!S15, ""))</f>
        <v/>
      </c>
      <c r="AM15" s="84" t="str">
        <f>IF(J15="", "", IF(J15=Lookups!$G$37, Calculator!Q15, ""))</f>
        <v/>
      </c>
      <c r="AN15" s="82" t="str">
        <f>IF(J15="", "", IF(J15=Lookups!$G$38, Calculator!I15, ""))</f>
        <v/>
      </c>
      <c r="AO15" s="83" t="str">
        <f>IF(J15="", "", IF(J15=Lookups!$G$38, Calculator!N15, ""))</f>
        <v/>
      </c>
      <c r="AP15" s="84" t="str">
        <f>IF(J15="", "", IF(J15=Lookups!$G$38, Calculator!S15, ""))</f>
        <v/>
      </c>
      <c r="AQ15" s="84" t="str">
        <f>IF(J15="", "", IF(J15=Lookups!$G$38, Calculator!Q15, ""))</f>
        <v/>
      </c>
      <c r="AR15" s="82" t="str">
        <f>IF(J15="", "", IF(J15=Lookups!$G$39, Calculator!I15, ""))</f>
        <v/>
      </c>
      <c r="AS15" s="83" t="str">
        <f>IF(J15="", "", IF(J15=Lookups!$G$39, Calculator!N15, ""))</f>
        <v/>
      </c>
      <c r="AT15" s="84" t="str">
        <f>IF(J15="", "", IF(J15=Lookups!$G$39, Calculator!S15, ""))</f>
        <v/>
      </c>
      <c r="AU15" s="84" t="str">
        <f>IF(J15="", "", IF(J15=Lookups!$G$39, Calculator!Q15, ""))</f>
        <v/>
      </c>
      <c r="AV15" s="82" t="str">
        <f>IF(J15="", "", IF(J15=Lookups!$G$40, Calculator!I15, ""))</f>
        <v/>
      </c>
      <c r="AW15" s="83" t="str">
        <f>IF(J15="", "", IF(J15=Lookups!$G$40, Calculator!N15, ""))</f>
        <v/>
      </c>
      <c r="AX15" s="84" t="str">
        <f>IF(J15="", "", IF(J15=Lookups!$G$40, Calculator!S15, ""))</f>
        <v/>
      </c>
      <c r="AY15" s="84" t="str">
        <f>IF(J15="", "", IF(J15=Lookups!$G$40, Calculator!Q15, ""))</f>
        <v/>
      </c>
      <c r="AZ15" s="82" t="str">
        <f>IF(J15="", "", IF(J15=Lookups!$G$41, Calculator!I15, ""))</f>
        <v/>
      </c>
      <c r="BA15" s="83" t="str">
        <f>IF(J15="", "", IF(J15=Lookups!$G$41, Calculator!N15, ""))</f>
        <v/>
      </c>
      <c r="BB15" s="84" t="str">
        <f>IF(J15="", "", IF(J15=Lookups!$G$41, Calculator!S15, ""))</f>
        <v/>
      </c>
      <c r="BC15" s="84" t="str">
        <f>IF(J15="", "", IF(J15=Lookups!$G$41, Calculator!Q15, ""))</f>
        <v/>
      </c>
      <c r="BD15" s="82" t="str">
        <f>IF(J15="", "", IF(J15=Lookups!$G$14, Calculator!I15, ""))</f>
        <v/>
      </c>
      <c r="BE15" s="83" t="str">
        <f>IF(J15="", "", IF(J15=Lookups!$G$14, Calculator!N15, ""))</f>
        <v/>
      </c>
      <c r="BF15" s="84" t="str">
        <f>IF(J15="", "", IF(J15=Lookups!$G$14, Calculator!S15, ""))</f>
        <v/>
      </c>
      <c r="BG15" s="84" t="str">
        <f>IF(J15="", "", IF(J15=Lookups!$G$14, Calculator!Q15, ""))</f>
        <v/>
      </c>
      <c r="BH15" s="82" t="str">
        <f>IF(J15="", "", IF(J15=Lookups!$G$15, Calculator!I15, ""))</f>
        <v/>
      </c>
      <c r="BI15" s="83" t="str">
        <f>IF(J15="", "", IF(J15=Lookups!$G$15, Calculator!N15, ""))</f>
        <v/>
      </c>
      <c r="BJ15" s="84" t="str">
        <f>IF(J15="", "", IF(J15=Lookups!$G$15, Calculator!S15, ""))</f>
        <v/>
      </c>
      <c r="BK15" s="84" t="str">
        <f>IF(J15="", "", IF(J15=Lookups!$G$15, Calculator!Q15, ""))</f>
        <v/>
      </c>
      <c r="BL15" s="82" t="str">
        <f>IF(J15="", "", IF(J15=Lookups!$G$16, Calculator!I15, ""))</f>
        <v/>
      </c>
      <c r="BM15" s="83" t="str">
        <f>IF(J15="", "", IF(J15=Lookups!$G$16, Calculator!N15, ""))</f>
        <v/>
      </c>
      <c r="BN15" s="84" t="str">
        <f>IF(J15="", "", IF(J15=Lookups!$G$16, Calculator!S15, ""))</f>
        <v/>
      </c>
      <c r="BO15" s="84" t="str">
        <f>IF(J15="", "", IF(J15=Lookups!$G$16, Calculator!Q15, ""))</f>
        <v/>
      </c>
      <c r="BP15" s="82" t="str">
        <f>IF(J15="", "", IF(J15=Lookups!$G$17, Calculator!I15, ""))</f>
        <v/>
      </c>
      <c r="BQ15" s="83" t="str">
        <f>IF(J15="", "", IF(J15=Lookups!$G$17, Calculator!N15, ""))</f>
        <v/>
      </c>
      <c r="BR15" s="84" t="str">
        <f>IF(J15="", "", IF(J15=Lookups!$G$17, Calculator!S15, ""))</f>
        <v/>
      </c>
      <c r="BS15" s="84" t="str">
        <f>IF(J15="", "", IF(J15=Lookups!$G$17, Calculator!Q15, ""))</f>
        <v/>
      </c>
      <c r="BT15" s="82" t="str">
        <f>IF(J15="", "", IF(J15=Lookups!$G$18, Calculator!I15, ""))</f>
        <v/>
      </c>
      <c r="BU15" s="83" t="str">
        <f>IF(J15="", "", IF(J15=Lookups!$G$18, Calculator!N15, ""))</f>
        <v/>
      </c>
      <c r="BV15" s="84" t="str">
        <f>IF(J15="", "", IF(J15=Lookups!$G$18, Calculator!S15, ""))</f>
        <v/>
      </c>
      <c r="BW15" s="84" t="str">
        <f>IF(J15="", "", IF(J15=Lookups!$G$18, Calculator!Q15, ""))</f>
        <v/>
      </c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</row>
    <row r="16" spans="1:256" ht="18" customHeight="1" thickBot="1" x14ac:dyDescent="0.4">
      <c r="A16" s="20"/>
      <c r="B16" s="63" t="s">
        <v>79</v>
      </c>
      <c r="C16" s="19"/>
      <c r="D16" s="19"/>
      <c r="E16" s="19"/>
      <c r="F16" s="19"/>
      <c r="G16" s="63">
        <f>SUM(G6:G15)</f>
        <v>0</v>
      </c>
      <c r="H16" s="19"/>
      <c r="I16" s="63">
        <f t="shared" ref="I16:S16" si="7">SUM(I6:I15)</f>
        <v>0</v>
      </c>
      <c r="J16" s="19"/>
      <c r="K16" s="19"/>
      <c r="L16" s="19"/>
      <c r="M16" s="64">
        <f t="shared" si="7"/>
        <v>0</v>
      </c>
      <c r="N16" s="55">
        <f>SUM(N6:N15)</f>
        <v>0</v>
      </c>
      <c r="O16" s="19"/>
      <c r="P16" s="75"/>
      <c r="Q16" s="76">
        <f t="shared" si="7"/>
        <v>0</v>
      </c>
      <c r="R16" s="77">
        <f t="shared" si="7"/>
        <v>0</v>
      </c>
      <c r="S16" s="78">
        <f t="shared" si="7"/>
        <v>0</v>
      </c>
      <c r="T16" s="19"/>
      <c r="X16" s="82">
        <f t="shared" ref="X16:BC16" si="8">SUM(X6:X15)</f>
        <v>0</v>
      </c>
      <c r="Y16" s="85">
        <f t="shared" si="8"/>
        <v>0</v>
      </c>
      <c r="Z16" s="84">
        <f t="shared" si="8"/>
        <v>0</v>
      </c>
      <c r="AA16" s="84">
        <f t="shared" si="8"/>
        <v>0</v>
      </c>
      <c r="AB16" s="82">
        <f t="shared" si="8"/>
        <v>0</v>
      </c>
      <c r="AC16" s="85">
        <f t="shared" si="8"/>
        <v>0</v>
      </c>
      <c r="AD16" s="84">
        <f t="shared" si="8"/>
        <v>0</v>
      </c>
      <c r="AE16" s="84">
        <f t="shared" si="8"/>
        <v>0</v>
      </c>
      <c r="AF16" s="82">
        <f t="shared" si="8"/>
        <v>0</v>
      </c>
      <c r="AG16" s="85">
        <f t="shared" si="8"/>
        <v>0</v>
      </c>
      <c r="AH16" s="84">
        <f t="shared" si="8"/>
        <v>0</v>
      </c>
      <c r="AI16" s="84">
        <f t="shared" si="8"/>
        <v>0</v>
      </c>
      <c r="AJ16" s="82">
        <f t="shared" si="8"/>
        <v>0</v>
      </c>
      <c r="AK16" s="83">
        <f t="shared" si="8"/>
        <v>0</v>
      </c>
      <c r="AL16" s="84">
        <f t="shared" si="8"/>
        <v>0</v>
      </c>
      <c r="AM16" s="84">
        <f t="shared" si="8"/>
        <v>0</v>
      </c>
      <c r="AN16" s="82">
        <f t="shared" si="8"/>
        <v>0</v>
      </c>
      <c r="AO16" s="83">
        <f t="shared" si="8"/>
        <v>0</v>
      </c>
      <c r="AP16" s="84">
        <f t="shared" si="8"/>
        <v>0</v>
      </c>
      <c r="AQ16" s="84">
        <f t="shared" si="8"/>
        <v>0</v>
      </c>
      <c r="AR16" s="82">
        <f t="shared" si="8"/>
        <v>0</v>
      </c>
      <c r="AS16" s="83">
        <f t="shared" si="8"/>
        <v>0</v>
      </c>
      <c r="AT16" s="84">
        <f t="shared" si="8"/>
        <v>0</v>
      </c>
      <c r="AU16" s="84">
        <f t="shared" si="8"/>
        <v>0</v>
      </c>
      <c r="AV16" s="82">
        <f t="shared" si="8"/>
        <v>0</v>
      </c>
      <c r="AW16" s="83">
        <f t="shared" si="8"/>
        <v>0</v>
      </c>
      <c r="AX16" s="84">
        <f t="shared" si="8"/>
        <v>0</v>
      </c>
      <c r="AY16" s="84">
        <f t="shared" si="8"/>
        <v>0</v>
      </c>
      <c r="AZ16" s="82">
        <f t="shared" si="8"/>
        <v>0</v>
      </c>
      <c r="BA16" s="83">
        <f t="shared" si="8"/>
        <v>0</v>
      </c>
      <c r="BB16" s="84">
        <f t="shared" si="8"/>
        <v>0</v>
      </c>
      <c r="BC16" s="84">
        <f t="shared" si="8"/>
        <v>0</v>
      </c>
      <c r="BD16" s="82">
        <f>SUM(BD6:BD15)</f>
        <v>0</v>
      </c>
      <c r="BE16" s="83">
        <f>SUM(BE6:BE15)</f>
        <v>0</v>
      </c>
      <c r="BF16" s="84">
        <f>SUM(BF6:BF15)</f>
        <v>0</v>
      </c>
      <c r="BG16" s="84">
        <f>SUM(BG6:BG15)</f>
        <v>0</v>
      </c>
      <c r="BH16" s="82">
        <f t="shared" ref="BH16:BW16" si="9">SUM(BH6:BH15)</f>
        <v>0</v>
      </c>
      <c r="BI16" s="83">
        <f t="shared" si="9"/>
        <v>0</v>
      </c>
      <c r="BJ16" s="84">
        <f t="shared" si="9"/>
        <v>0</v>
      </c>
      <c r="BK16" s="84">
        <f t="shared" si="9"/>
        <v>0</v>
      </c>
      <c r="BL16" s="82">
        <f t="shared" si="9"/>
        <v>0</v>
      </c>
      <c r="BM16" s="83">
        <f t="shared" si="9"/>
        <v>0</v>
      </c>
      <c r="BN16" s="84">
        <f t="shared" si="9"/>
        <v>0</v>
      </c>
      <c r="BO16" s="84">
        <f t="shared" si="9"/>
        <v>0</v>
      </c>
      <c r="BP16" s="82">
        <f t="shared" si="9"/>
        <v>0</v>
      </c>
      <c r="BQ16" s="83">
        <f t="shared" si="9"/>
        <v>0</v>
      </c>
      <c r="BR16" s="84">
        <f t="shared" si="9"/>
        <v>0</v>
      </c>
      <c r="BS16" s="84">
        <f t="shared" si="9"/>
        <v>0</v>
      </c>
      <c r="BT16" s="82">
        <f t="shared" si="9"/>
        <v>0</v>
      </c>
      <c r="BU16" s="83">
        <f t="shared" si="9"/>
        <v>0</v>
      </c>
      <c r="BV16" s="84">
        <f t="shared" si="9"/>
        <v>0</v>
      </c>
      <c r="BW16" s="84">
        <f t="shared" si="9"/>
        <v>0</v>
      </c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</row>
    <row r="17" spans="1:123" ht="9" customHeight="1" x14ac:dyDescent="0.35">
      <c r="A17" s="20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AK17" s="65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</row>
    <row r="18" spans="1:123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</row>
    <row r="19" spans="1:123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</row>
    <row r="20" spans="1:123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</row>
    <row r="21" spans="1:123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</row>
    <row r="22" spans="1:123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</row>
    <row r="23" spans="1:123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</row>
    <row r="24" spans="1:123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</row>
    <row r="25" spans="1:123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</row>
    <row r="26" spans="1:123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</row>
    <row r="27" spans="1:123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</row>
    <row r="28" spans="1:123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</row>
    <row r="29" spans="1:123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</row>
    <row r="30" spans="1:123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</row>
    <row r="31" spans="1:123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</row>
    <row r="32" spans="1:123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</row>
    <row r="33" spans="1:123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</row>
    <row r="34" spans="1:123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</row>
    <row r="35" spans="1:123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</row>
    <row r="36" spans="1:123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</row>
    <row r="37" spans="1:123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</row>
    <row r="38" spans="1:123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</row>
    <row r="39" spans="1:123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</row>
    <row r="40" spans="1:123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</row>
    <row r="41" spans="1:123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</row>
    <row r="42" spans="1:123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</row>
    <row r="43" spans="1:123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</row>
    <row r="44" spans="1:123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</row>
    <row r="45" spans="1:123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</row>
    <row r="46" spans="1:123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</row>
    <row r="47" spans="1:123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</row>
    <row r="48" spans="1:123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</row>
    <row r="49" spans="1:123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</row>
    <row r="50" spans="1:123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</row>
    <row r="51" spans="1:123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</row>
    <row r="52" spans="1:123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</row>
    <row r="53" spans="1:123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</row>
    <row r="54" spans="1:123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</row>
    <row r="55" spans="1:123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</row>
    <row r="56" spans="1:123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</row>
    <row r="57" spans="1:123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</row>
    <row r="58" spans="1:123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</row>
    <row r="59" spans="1:123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</row>
    <row r="60" spans="1:123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</row>
    <row r="61" spans="1:123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</row>
    <row r="62" spans="1:123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</row>
    <row r="63" spans="1:123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</row>
    <row r="64" spans="1:123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</row>
    <row r="65" spans="1:123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</row>
    <row r="66" spans="1:123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</row>
    <row r="67" spans="1:123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</row>
    <row r="68" spans="1:123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</row>
    <row r="69" spans="1:123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</row>
    <row r="70" spans="1:123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</row>
    <row r="71" spans="1:123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</row>
    <row r="72" spans="1:123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</row>
    <row r="73" spans="1:123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</row>
    <row r="74" spans="1:123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</row>
    <row r="75" spans="1:123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</row>
    <row r="76" spans="1:123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</row>
    <row r="77" spans="1:123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</row>
    <row r="78" spans="1:123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</row>
    <row r="79" spans="1:123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</row>
    <row r="80" spans="1:123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</row>
    <row r="81" spans="1:123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</row>
    <row r="82" spans="1:123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</row>
    <row r="83" spans="1:123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</row>
    <row r="84" spans="1:123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</row>
    <row r="85" spans="1:123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</row>
    <row r="86" spans="1:123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</row>
    <row r="87" spans="1:123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</row>
    <row r="88" spans="1:123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</row>
    <row r="89" spans="1:123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</row>
    <row r="90" spans="1:123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</row>
    <row r="91" spans="1:123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</row>
    <row r="92" spans="1:123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</row>
    <row r="93" spans="1:123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</row>
    <row r="94" spans="1:123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</row>
    <row r="95" spans="1:123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</row>
    <row r="96" spans="1:123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</row>
    <row r="97" spans="1:123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</row>
    <row r="98" spans="1:123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</row>
    <row r="99" spans="1:123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</row>
    <row r="100" spans="1:123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</row>
    <row r="101" spans="1:123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</row>
    <row r="102" spans="1:123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</row>
    <row r="103" spans="1:123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</row>
    <row r="104" spans="1:123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</row>
    <row r="105" spans="1:123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</row>
    <row r="106" spans="1:123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</row>
    <row r="107" spans="1:123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</row>
    <row r="108" spans="1:123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</row>
    <row r="109" spans="1:123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</row>
    <row r="110" spans="1:123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</row>
    <row r="111" spans="1:123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</row>
    <row r="112" spans="1:123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</row>
    <row r="113" spans="1:123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</row>
    <row r="114" spans="1:123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</row>
    <row r="115" spans="1:123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</row>
    <row r="116" spans="1:123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</row>
    <row r="117" spans="1:123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</row>
    <row r="118" spans="1:123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</row>
    <row r="119" spans="1:123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</row>
    <row r="120" spans="1:123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</row>
    <row r="121" spans="1:123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</row>
    <row r="122" spans="1:123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</row>
    <row r="123" spans="1:123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</row>
    <row r="124" spans="1:123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</row>
    <row r="125" spans="1:123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</row>
    <row r="126" spans="1:123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</row>
    <row r="127" spans="1:123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</row>
    <row r="128" spans="1:123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</row>
    <row r="129" spans="1:123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9"/>
      <c r="DK129" s="19"/>
      <c r="DL129" s="19"/>
      <c r="DM129" s="19"/>
      <c r="DN129" s="19"/>
      <c r="DO129" s="19"/>
      <c r="DP129" s="19"/>
      <c r="DQ129" s="19"/>
      <c r="DR129" s="19"/>
      <c r="DS129" s="19"/>
    </row>
    <row r="130" spans="1:123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</row>
    <row r="131" spans="1:123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</row>
    <row r="132" spans="1:123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</row>
    <row r="133" spans="1:123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</row>
    <row r="134" spans="1:123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</row>
    <row r="135" spans="1:123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</row>
    <row r="136" spans="1:123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</row>
    <row r="137" spans="1:123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</row>
    <row r="138" spans="1:123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</row>
    <row r="139" spans="1:123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</row>
    <row r="140" spans="1:123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</row>
    <row r="141" spans="1:123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</row>
    <row r="142" spans="1:123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</row>
    <row r="143" spans="1:123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</row>
    <row r="144" spans="1:123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</row>
    <row r="145" spans="1:123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</row>
    <row r="146" spans="1:123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</row>
    <row r="147" spans="1:123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</row>
    <row r="148" spans="1:123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</row>
    <row r="149" spans="1:123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  <c r="DH149" s="19"/>
      <c r="DI149" s="19"/>
      <c r="DJ149" s="19"/>
      <c r="DK149" s="19"/>
      <c r="DL149" s="19"/>
      <c r="DM149" s="19"/>
      <c r="DN149" s="19"/>
      <c r="DO149" s="19"/>
      <c r="DP149" s="19"/>
      <c r="DQ149" s="19"/>
      <c r="DR149" s="19"/>
      <c r="DS149" s="19"/>
    </row>
    <row r="150" spans="1:123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  <c r="DH150" s="19"/>
      <c r="DI150" s="19"/>
      <c r="DJ150" s="19"/>
      <c r="DK150" s="19"/>
      <c r="DL150" s="19"/>
      <c r="DM150" s="19"/>
      <c r="DN150" s="19"/>
      <c r="DO150" s="19"/>
      <c r="DP150" s="19"/>
      <c r="DQ150" s="19"/>
      <c r="DR150" s="19"/>
      <c r="DS150" s="19"/>
    </row>
    <row r="151" spans="1:123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  <c r="DH151" s="19"/>
      <c r="DI151" s="19"/>
      <c r="DJ151" s="19"/>
      <c r="DK151" s="19"/>
      <c r="DL151" s="19"/>
      <c r="DM151" s="19"/>
      <c r="DN151" s="19"/>
      <c r="DO151" s="19"/>
      <c r="DP151" s="19"/>
      <c r="DQ151" s="19"/>
      <c r="DR151" s="19"/>
      <c r="DS151" s="19"/>
    </row>
    <row r="152" spans="1:123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  <c r="DH152" s="19"/>
      <c r="DI152" s="19"/>
      <c r="DJ152" s="19"/>
      <c r="DK152" s="19"/>
      <c r="DL152" s="19"/>
      <c r="DM152" s="19"/>
      <c r="DN152" s="19"/>
      <c r="DO152" s="19"/>
      <c r="DP152" s="19"/>
      <c r="DQ152" s="19"/>
      <c r="DR152" s="19"/>
      <c r="DS152" s="19"/>
    </row>
    <row r="153" spans="1:123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  <c r="DH153" s="19"/>
      <c r="DI153" s="19"/>
      <c r="DJ153" s="19"/>
      <c r="DK153" s="19"/>
      <c r="DL153" s="19"/>
      <c r="DM153" s="19"/>
      <c r="DN153" s="19"/>
      <c r="DO153" s="19"/>
      <c r="DP153" s="19"/>
      <c r="DQ153" s="19"/>
      <c r="DR153" s="19"/>
      <c r="DS153" s="19"/>
    </row>
    <row r="154" spans="1:123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  <c r="DH154" s="19"/>
      <c r="DI154" s="19"/>
      <c r="DJ154" s="19"/>
      <c r="DK154" s="19"/>
      <c r="DL154" s="19"/>
      <c r="DM154" s="19"/>
      <c r="DN154" s="19"/>
      <c r="DO154" s="19"/>
      <c r="DP154" s="19"/>
      <c r="DQ154" s="19"/>
      <c r="DR154" s="19"/>
      <c r="DS154" s="19"/>
    </row>
    <row r="155" spans="1:123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  <c r="DH155" s="19"/>
      <c r="DI155" s="19"/>
      <c r="DJ155" s="19"/>
      <c r="DK155" s="19"/>
      <c r="DL155" s="19"/>
      <c r="DM155" s="19"/>
      <c r="DN155" s="19"/>
      <c r="DO155" s="19"/>
      <c r="DP155" s="19"/>
      <c r="DQ155" s="19"/>
      <c r="DR155" s="19"/>
      <c r="DS155" s="19"/>
    </row>
    <row r="156" spans="1:123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  <c r="DH156" s="19"/>
      <c r="DI156" s="19"/>
      <c r="DJ156" s="19"/>
      <c r="DK156" s="19"/>
      <c r="DL156" s="19"/>
      <c r="DM156" s="19"/>
      <c r="DN156" s="19"/>
      <c r="DO156" s="19"/>
      <c r="DP156" s="19"/>
      <c r="DQ156" s="19"/>
      <c r="DR156" s="19"/>
      <c r="DS156" s="19"/>
    </row>
    <row r="157" spans="1:123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  <c r="DH157" s="19"/>
      <c r="DI157" s="19"/>
      <c r="DJ157" s="19"/>
      <c r="DK157" s="19"/>
      <c r="DL157" s="19"/>
      <c r="DM157" s="19"/>
      <c r="DN157" s="19"/>
      <c r="DO157" s="19"/>
      <c r="DP157" s="19"/>
      <c r="DQ157" s="19"/>
      <c r="DR157" s="19"/>
      <c r="DS157" s="19"/>
    </row>
    <row r="158" spans="1:123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  <c r="DH158" s="19"/>
      <c r="DI158" s="19"/>
      <c r="DJ158" s="19"/>
      <c r="DK158" s="19"/>
      <c r="DL158" s="19"/>
      <c r="DM158" s="19"/>
      <c r="DN158" s="19"/>
      <c r="DO158" s="19"/>
      <c r="DP158" s="19"/>
      <c r="DQ158" s="19"/>
      <c r="DR158" s="19"/>
      <c r="DS158" s="19"/>
    </row>
    <row r="159" spans="1:123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</row>
    <row r="160" spans="1:123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9"/>
      <c r="DJ160" s="19"/>
      <c r="DK160" s="19"/>
      <c r="DL160" s="19"/>
      <c r="DM160" s="19"/>
      <c r="DN160" s="19"/>
      <c r="DO160" s="19"/>
      <c r="DP160" s="19"/>
      <c r="DQ160" s="19"/>
      <c r="DR160" s="19"/>
      <c r="DS160" s="19"/>
    </row>
    <row r="161" spans="1:123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</row>
    <row r="162" spans="1:123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</row>
    <row r="163" spans="1:123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</row>
    <row r="164" spans="1:123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</row>
    <row r="165" spans="1:123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19"/>
      <c r="DM165" s="19"/>
      <c r="DN165" s="19"/>
      <c r="DO165" s="19"/>
      <c r="DP165" s="19"/>
      <c r="DQ165" s="19"/>
      <c r="DR165" s="19"/>
      <c r="DS165" s="19"/>
    </row>
    <row r="166" spans="1:123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  <c r="DH166" s="19"/>
      <c r="DI166" s="19"/>
      <c r="DJ166" s="19"/>
      <c r="DK166" s="19"/>
      <c r="DL166" s="19"/>
      <c r="DM166" s="19"/>
      <c r="DN166" s="19"/>
      <c r="DO166" s="19"/>
      <c r="DP166" s="19"/>
      <c r="DQ166" s="19"/>
      <c r="DR166" s="19"/>
      <c r="DS166" s="19"/>
    </row>
    <row r="167" spans="1:123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  <c r="DH167" s="19"/>
      <c r="DI167" s="19"/>
      <c r="DJ167" s="19"/>
      <c r="DK167" s="19"/>
      <c r="DL167" s="19"/>
      <c r="DM167" s="19"/>
      <c r="DN167" s="19"/>
      <c r="DO167" s="19"/>
      <c r="DP167" s="19"/>
      <c r="DQ167" s="19"/>
      <c r="DR167" s="19"/>
      <c r="DS167" s="19"/>
    </row>
    <row r="168" spans="1:123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  <c r="DH168" s="19"/>
      <c r="DI168" s="19"/>
      <c r="DJ168" s="19"/>
      <c r="DK168" s="19"/>
      <c r="DL168" s="19"/>
      <c r="DM168" s="19"/>
      <c r="DN168" s="19"/>
      <c r="DO168" s="19"/>
      <c r="DP168" s="19"/>
      <c r="DQ168" s="19"/>
      <c r="DR168" s="19"/>
      <c r="DS168" s="19"/>
    </row>
    <row r="169" spans="1:123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  <c r="DH169" s="19"/>
      <c r="DI169" s="19"/>
      <c r="DJ169" s="19"/>
      <c r="DK169" s="19"/>
      <c r="DL169" s="19"/>
      <c r="DM169" s="19"/>
      <c r="DN169" s="19"/>
      <c r="DO169" s="19"/>
      <c r="DP169" s="19"/>
      <c r="DQ169" s="19"/>
      <c r="DR169" s="19"/>
      <c r="DS169" s="19"/>
    </row>
    <row r="170" spans="1:123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19"/>
      <c r="DM170" s="19"/>
      <c r="DN170" s="19"/>
      <c r="DO170" s="19"/>
      <c r="DP170" s="19"/>
      <c r="DQ170" s="19"/>
      <c r="DR170" s="19"/>
      <c r="DS170" s="19"/>
    </row>
    <row r="171" spans="1:123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</row>
    <row r="172" spans="1:123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  <c r="DH172" s="19"/>
      <c r="DI172" s="19"/>
      <c r="DJ172" s="19"/>
      <c r="DK172" s="19"/>
      <c r="DL172" s="19"/>
      <c r="DM172" s="19"/>
      <c r="DN172" s="19"/>
      <c r="DO172" s="19"/>
      <c r="DP172" s="19"/>
      <c r="DQ172" s="19"/>
      <c r="DR172" s="19"/>
      <c r="DS172" s="19"/>
    </row>
    <row r="173" spans="1:123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  <c r="DH173" s="19"/>
      <c r="DI173" s="19"/>
      <c r="DJ173" s="19"/>
      <c r="DK173" s="19"/>
      <c r="DL173" s="19"/>
      <c r="DM173" s="19"/>
      <c r="DN173" s="19"/>
      <c r="DO173" s="19"/>
      <c r="DP173" s="19"/>
      <c r="DQ173" s="19"/>
      <c r="DR173" s="19"/>
      <c r="DS173" s="19"/>
    </row>
    <row r="174" spans="1:123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  <c r="DH174" s="19"/>
      <c r="DI174" s="19"/>
      <c r="DJ174" s="19"/>
      <c r="DK174" s="19"/>
      <c r="DL174" s="19"/>
      <c r="DM174" s="19"/>
      <c r="DN174" s="19"/>
      <c r="DO174" s="19"/>
      <c r="DP174" s="19"/>
      <c r="DQ174" s="19"/>
      <c r="DR174" s="19"/>
      <c r="DS174" s="19"/>
    </row>
    <row r="175" spans="1:123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  <c r="DH175" s="19"/>
      <c r="DI175" s="19"/>
      <c r="DJ175" s="19"/>
      <c r="DK175" s="19"/>
      <c r="DL175" s="19"/>
      <c r="DM175" s="19"/>
      <c r="DN175" s="19"/>
      <c r="DO175" s="19"/>
      <c r="DP175" s="19"/>
      <c r="DQ175" s="19"/>
      <c r="DR175" s="19"/>
      <c r="DS175" s="19"/>
    </row>
    <row r="176" spans="1:123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  <c r="DH176" s="19"/>
      <c r="DI176" s="19"/>
      <c r="DJ176" s="19"/>
      <c r="DK176" s="19"/>
      <c r="DL176" s="19"/>
      <c r="DM176" s="19"/>
      <c r="DN176" s="19"/>
      <c r="DO176" s="19"/>
      <c r="DP176" s="19"/>
      <c r="DQ176" s="19"/>
      <c r="DR176" s="19"/>
      <c r="DS176" s="19"/>
    </row>
    <row r="177" spans="1:123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  <c r="DH177" s="19"/>
      <c r="DI177" s="19"/>
      <c r="DJ177" s="19"/>
      <c r="DK177" s="19"/>
      <c r="DL177" s="19"/>
      <c r="DM177" s="19"/>
      <c r="DN177" s="19"/>
      <c r="DO177" s="19"/>
      <c r="DP177" s="19"/>
      <c r="DQ177" s="19"/>
      <c r="DR177" s="19"/>
      <c r="DS177" s="19"/>
    </row>
    <row r="178" spans="1:123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  <c r="DH178" s="19"/>
      <c r="DI178" s="19"/>
      <c r="DJ178" s="19"/>
      <c r="DK178" s="19"/>
      <c r="DL178" s="19"/>
      <c r="DM178" s="19"/>
      <c r="DN178" s="19"/>
      <c r="DO178" s="19"/>
      <c r="DP178" s="19"/>
      <c r="DQ178" s="19"/>
      <c r="DR178" s="19"/>
      <c r="DS178" s="19"/>
    </row>
    <row r="179" spans="1:123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  <c r="CK179" s="19"/>
      <c r="CL179" s="19"/>
      <c r="CM179" s="19"/>
      <c r="CN179" s="19"/>
      <c r="CO179" s="19"/>
      <c r="CP179" s="19"/>
      <c r="CQ179" s="19"/>
      <c r="CR179" s="19"/>
      <c r="CS179" s="19"/>
      <c r="CT179" s="19"/>
      <c r="CU179" s="19"/>
      <c r="CV179" s="19"/>
      <c r="CW179" s="19"/>
      <c r="CX179" s="19"/>
      <c r="CY179" s="19"/>
      <c r="CZ179" s="19"/>
      <c r="DA179" s="19"/>
      <c r="DB179" s="19"/>
      <c r="DC179" s="19"/>
      <c r="DD179" s="19"/>
      <c r="DE179" s="19"/>
      <c r="DF179" s="19"/>
      <c r="DG179" s="19"/>
      <c r="DH179" s="19"/>
      <c r="DI179" s="19"/>
      <c r="DJ179" s="19"/>
      <c r="DK179" s="19"/>
      <c r="DL179" s="19"/>
      <c r="DM179" s="19"/>
      <c r="DN179" s="19"/>
      <c r="DO179" s="19"/>
      <c r="DP179" s="19"/>
      <c r="DQ179" s="19"/>
      <c r="DR179" s="19"/>
      <c r="DS179" s="19"/>
    </row>
    <row r="180" spans="1:123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  <c r="CK180" s="19"/>
      <c r="CL180" s="19"/>
      <c r="CM180" s="19"/>
      <c r="CN180" s="19"/>
      <c r="CO180" s="19"/>
      <c r="CP180" s="19"/>
      <c r="CQ180" s="19"/>
      <c r="CR180" s="19"/>
      <c r="CS180" s="19"/>
      <c r="CT180" s="19"/>
      <c r="CU180" s="19"/>
      <c r="CV180" s="19"/>
      <c r="CW180" s="19"/>
      <c r="CX180" s="19"/>
      <c r="CY180" s="19"/>
      <c r="CZ180" s="19"/>
      <c r="DA180" s="19"/>
      <c r="DB180" s="19"/>
      <c r="DC180" s="19"/>
      <c r="DD180" s="19"/>
      <c r="DE180" s="19"/>
      <c r="DF180" s="19"/>
      <c r="DG180" s="19"/>
      <c r="DH180" s="19"/>
      <c r="DI180" s="19"/>
      <c r="DJ180" s="19"/>
      <c r="DK180" s="19"/>
      <c r="DL180" s="19"/>
      <c r="DM180" s="19"/>
      <c r="DN180" s="19"/>
      <c r="DO180" s="19"/>
      <c r="DP180" s="19"/>
      <c r="DQ180" s="19"/>
      <c r="DR180" s="19"/>
      <c r="DS180" s="19"/>
    </row>
    <row r="181" spans="1:123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  <c r="CK181" s="19"/>
      <c r="CL181" s="19"/>
      <c r="CM181" s="19"/>
      <c r="CN181" s="19"/>
      <c r="CO181" s="19"/>
      <c r="CP181" s="19"/>
      <c r="CQ181" s="19"/>
      <c r="CR181" s="19"/>
      <c r="CS181" s="19"/>
      <c r="CT181" s="19"/>
      <c r="CU181" s="19"/>
      <c r="CV181" s="19"/>
      <c r="CW181" s="19"/>
      <c r="CX181" s="19"/>
      <c r="CY181" s="19"/>
      <c r="CZ181" s="19"/>
      <c r="DA181" s="19"/>
      <c r="DB181" s="19"/>
      <c r="DC181" s="19"/>
      <c r="DD181" s="19"/>
      <c r="DE181" s="19"/>
      <c r="DF181" s="19"/>
      <c r="DG181" s="19"/>
      <c r="DH181" s="19"/>
      <c r="DI181" s="19"/>
      <c r="DJ181" s="19"/>
      <c r="DK181" s="19"/>
      <c r="DL181" s="19"/>
      <c r="DM181" s="19"/>
      <c r="DN181" s="19"/>
      <c r="DO181" s="19"/>
      <c r="DP181" s="19"/>
      <c r="DQ181" s="19"/>
      <c r="DR181" s="19"/>
      <c r="DS181" s="19"/>
    </row>
    <row r="182" spans="1:123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19"/>
      <c r="CP182" s="19"/>
      <c r="CQ182" s="19"/>
      <c r="CR182" s="19"/>
      <c r="CS182" s="19"/>
      <c r="CT182" s="19"/>
      <c r="CU182" s="19"/>
      <c r="CV182" s="19"/>
      <c r="CW182" s="19"/>
      <c r="CX182" s="19"/>
      <c r="CY182" s="19"/>
      <c r="CZ182" s="19"/>
      <c r="DA182" s="19"/>
      <c r="DB182" s="19"/>
      <c r="DC182" s="19"/>
      <c r="DD182" s="19"/>
      <c r="DE182" s="19"/>
      <c r="DF182" s="19"/>
      <c r="DG182" s="19"/>
      <c r="DH182" s="19"/>
      <c r="DI182" s="19"/>
      <c r="DJ182" s="19"/>
      <c r="DK182" s="19"/>
      <c r="DL182" s="19"/>
      <c r="DM182" s="19"/>
      <c r="DN182" s="19"/>
      <c r="DO182" s="19"/>
      <c r="DP182" s="19"/>
      <c r="DQ182" s="19"/>
      <c r="DR182" s="19"/>
      <c r="DS182" s="19"/>
    </row>
    <row r="183" spans="1:123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</row>
    <row r="184" spans="1:123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  <c r="CK184" s="19"/>
      <c r="CL184" s="19"/>
      <c r="CM184" s="19"/>
      <c r="CN184" s="19"/>
      <c r="CO184" s="19"/>
      <c r="CP184" s="19"/>
      <c r="CQ184" s="19"/>
      <c r="CR184" s="19"/>
      <c r="CS184" s="19"/>
      <c r="CT184" s="19"/>
      <c r="CU184" s="19"/>
      <c r="CV184" s="19"/>
      <c r="CW184" s="19"/>
      <c r="CX184" s="19"/>
      <c r="CY184" s="19"/>
      <c r="CZ184" s="19"/>
      <c r="DA184" s="19"/>
      <c r="DB184" s="19"/>
      <c r="DC184" s="19"/>
      <c r="DD184" s="19"/>
      <c r="DE184" s="19"/>
      <c r="DF184" s="19"/>
      <c r="DG184" s="19"/>
      <c r="DH184" s="19"/>
      <c r="DI184" s="19"/>
      <c r="DJ184" s="19"/>
      <c r="DK184" s="19"/>
      <c r="DL184" s="19"/>
      <c r="DM184" s="19"/>
      <c r="DN184" s="19"/>
      <c r="DO184" s="19"/>
      <c r="DP184" s="19"/>
      <c r="DQ184" s="19"/>
      <c r="DR184" s="19"/>
      <c r="DS184" s="19"/>
    </row>
    <row r="185" spans="1:123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  <c r="CO185" s="19"/>
      <c r="CP185" s="19"/>
      <c r="CQ185" s="19"/>
      <c r="CR185" s="19"/>
      <c r="CS185" s="19"/>
      <c r="CT185" s="19"/>
      <c r="CU185" s="19"/>
      <c r="CV185" s="19"/>
      <c r="CW185" s="19"/>
      <c r="CX185" s="19"/>
      <c r="CY185" s="19"/>
      <c r="CZ185" s="19"/>
      <c r="DA185" s="19"/>
      <c r="DB185" s="19"/>
      <c r="DC185" s="19"/>
      <c r="DD185" s="19"/>
      <c r="DE185" s="19"/>
      <c r="DF185" s="19"/>
      <c r="DG185" s="19"/>
      <c r="DH185" s="19"/>
      <c r="DI185" s="19"/>
      <c r="DJ185" s="19"/>
      <c r="DK185" s="19"/>
      <c r="DL185" s="19"/>
      <c r="DM185" s="19"/>
      <c r="DN185" s="19"/>
      <c r="DO185" s="19"/>
      <c r="DP185" s="19"/>
      <c r="DQ185" s="19"/>
      <c r="DR185" s="19"/>
      <c r="DS185" s="19"/>
    </row>
    <row r="186" spans="1:123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</row>
    <row r="187" spans="1:123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</row>
    <row r="188" spans="1:123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</row>
    <row r="189" spans="1:123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</row>
    <row r="190" spans="1:123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  <c r="DD190" s="19"/>
      <c r="DE190" s="19"/>
      <c r="DF190" s="19"/>
      <c r="DG190" s="19"/>
      <c r="DH190" s="19"/>
      <c r="DI190" s="19"/>
      <c r="DJ190" s="19"/>
      <c r="DK190" s="19"/>
      <c r="DL190" s="19"/>
      <c r="DM190" s="19"/>
      <c r="DN190" s="19"/>
      <c r="DO190" s="19"/>
      <c r="DP190" s="19"/>
      <c r="DQ190" s="19"/>
      <c r="DR190" s="19"/>
      <c r="DS190" s="19"/>
    </row>
    <row r="191" spans="1:123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9"/>
      <c r="DJ191" s="19"/>
      <c r="DK191" s="19"/>
      <c r="DL191" s="19"/>
      <c r="DM191" s="19"/>
      <c r="DN191" s="19"/>
      <c r="DO191" s="19"/>
      <c r="DP191" s="19"/>
      <c r="DQ191" s="19"/>
      <c r="DR191" s="19"/>
      <c r="DS191" s="19"/>
    </row>
    <row r="192" spans="1:123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</row>
    <row r="193" spans="1:123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9"/>
      <c r="DJ193" s="19"/>
      <c r="DK193" s="19"/>
      <c r="DL193" s="19"/>
      <c r="DM193" s="19"/>
      <c r="DN193" s="19"/>
      <c r="DO193" s="19"/>
      <c r="DP193" s="19"/>
      <c r="DQ193" s="19"/>
      <c r="DR193" s="19"/>
      <c r="DS193" s="19"/>
    </row>
    <row r="194" spans="1:123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  <c r="CK194" s="19"/>
      <c r="CL194" s="19"/>
      <c r="CM194" s="19"/>
      <c r="CN194" s="19"/>
      <c r="CO194" s="19"/>
      <c r="CP194" s="19"/>
      <c r="CQ194" s="19"/>
      <c r="CR194" s="19"/>
      <c r="CS194" s="19"/>
      <c r="CT194" s="19"/>
      <c r="CU194" s="19"/>
      <c r="CV194" s="19"/>
      <c r="CW194" s="19"/>
      <c r="CX194" s="19"/>
      <c r="CY194" s="19"/>
      <c r="CZ194" s="19"/>
      <c r="DA194" s="19"/>
      <c r="DB194" s="19"/>
      <c r="DC194" s="19"/>
      <c r="DD194" s="19"/>
      <c r="DE194" s="19"/>
      <c r="DF194" s="19"/>
      <c r="DG194" s="19"/>
      <c r="DH194" s="19"/>
      <c r="DI194" s="19"/>
      <c r="DJ194" s="19"/>
      <c r="DK194" s="19"/>
      <c r="DL194" s="19"/>
      <c r="DM194" s="19"/>
      <c r="DN194" s="19"/>
      <c r="DO194" s="19"/>
      <c r="DP194" s="19"/>
      <c r="DQ194" s="19"/>
      <c r="DR194" s="19"/>
      <c r="DS194" s="19"/>
    </row>
    <row r="195" spans="1:123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  <c r="CK195" s="19"/>
      <c r="CL195" s="19"/>
      <c r="CM195" s="19"/>
      <c r="CN195" s="19"/>
      <c r="CO195" s="19"/>
      <c r="CP195" s="19"/>
      <c r="CQ195" s="19"/>
      <c r="CR195" s="19"/>
      <c r="CS195" s="19"/>
      <c r="CT195" s="19"/>
      <c r="CU195" s="19"/>
      <c r="CV195" s="19"/>
      <c r="CW195" s="19"/>
      <c r="CX195" s="19"/>
      <c r="CY195" s="19"/>
      <c r="CZ195" s="19"/>
      <c r="DA195" s="19"/>
      <c r="DB195" s="19"/>
      <c r="DC195" s="19"/>
      <c r="DD195" s="19"/>
      <c r="DE195" s="19"/>
      <c r="DF195" s="19"/>
      <c r="DG195" s="19"/>
      <c r="DH195" s="19"/>
      <c r="DI195" s="19"/>
      <c r="DJ195" s="19"/>
      <c r="DK195" s="19"/>
      <c r="DL195" s="19"/>
      <c r="DM195" s="19"/>
      <c r="DN195" s="19"/>
      <c r="DO195" s="19"/>
      <c r="DP195" s="19"/>
      <c r="DQ195" s="19"/>
      <c r="DR195" s="19"/>
      <c r="DS195" s="19"/>
    </row>
    <row r="196" spans="1:123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  <c r="CK196" s="19"/>
      <c r="CL196" s="19"/>
      <c r="CM196" s="19"/>
      <c r="CN196" s="19"/>
      <c r="CO196" s="19"/>
      <c r="CP196" s="19"/>
      <c r="CQ196" s="19"/>
      <c r="CR196" s="19"/>
      <c r="CS196" s="19"/>
      <c r="CT196" s="19"/>
      <c r="CU196" s="19"/>
      <c r="CV196" s="19"/>
      <c r="CW196" s="19"/>
      <c r="CX196" s="19"/>
      <c r="CY196" s="19"/>
      <c r="CZ196" s="19"/>
      <c r="DA196" s="19"/>
      <c r="DB196" s="19"/>
      <c r="DC196" s="19"/>
      <c r="DD196" s="19"/>
      <c r="DE196" s="19"/>
      <c r="DF196" s="19"/>
      <c r="DG196" s="19"/>
      <c r="DH196" s="19"/>
      <c r="DI196" s="19"/>
      <c r="DJ196" s="19"/>
      <c r="DK196" s="19"/>
      <c r="DL196" s="19"/>
      <c r="DM196" s="19"/>
      <c r="DN196" s="19"/>
      <c r="DO196" s="19"/>
      <c r="DP196" s="19"/>
      <c r="DQ196" s="19"/>
      <c r="DR196" s="19"/>
      <c r="DS196" s="19"/>
    </row>
    <row r="197" spans="1:123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  <c r="CK197" s="19"/>
      <c r="CL197" s="19"/>
      <c r="CM197" s="19"/>
      <c r="CN197" s="19"/>
      <c r="CO197" s="19"/>
      <c r="CP197" s="19"/>
      <c r="CQ197" s="19"/>
      <c r="CR197" s="19"/>
      <c r="CS197" s="19"/>
      <c r="CT197" s="19"/>
      <c r="CU197" s="19"/>
      <c r="CV197" s="19"/>
      <c r="CW197" s="19"/>
      <c r="CX197" s="19"/>
      <c r="CY197" s="19"/>
      <c r="CZ197" s="19"/>
      <c r="DA197" s="19"/>
      <c r="DB197" s="19"/>
      <c r="DC197" s="19"/>
      <c r="DD197" s="19"/>
      <c r="DE197" s="19"/>
      <c r="DF197" s="19"/>
      <c r="DG197" s="19"/>
      <c r="DH197" s="19"/>
      <c r="DI197" s="19"/>
      <c r="DJ197" s="19"/>
      <c r="DK197" s="19"/>
      <c r="DL197" s="19"/>
      <c r="DM197" s="19"/>
      <c r="DN197" s="19"/>
      <c r="DO197" s="19"/>
      <c r="DP197" s="19"/>
      <c r="DQ197" s="19"/>
      <c r="DR197" s="19"/>
      <c r="DS197" s="19"/>
    </row>
    <row r="198" spans="1:123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  <c r="CK198" s="19"/>
      <c r="CL198" s="19"/>
      <c r="CM198" s="19"/>
      <c r="CN198" s="19"/>
      <c r="CO198" s="19"/>
      <c r="CP198" s="19"/>
      <c r="CQ198" s="19"/>
      <c r="CR198" s="19"/>
      <c r="CS198" s="19"/>
      <c r="CT198" s="19"/>
      <c r="CU198" s="19"/>
      <c r="CV198" s="19"/>
      <c r="CW198" s="19"/>
      <c r="CX198" s="19"/>
      <c r="CY198" s="19"/>
      <c r="CZ198" s="19"/>
      <c r="DA198" s="19"/>
      <c r="DB198" s="19"/>
      <c r="DC198" s="19"/>
      <c r="DD198" s="19"/>
      <c r="DE198" s="19"/>
      <c r="DF198" s="19"/>
      <c r="DG198" s="19"/>
      <c r="DH198" s="19"/>
      <c r="DI198" s="19"/>
      <c r="DJ198" s="19"/>
      <c r="DK198" s="19"/>
      <c r="DL198" s="19"/>
      <c r="DM198" s="19"/>
      <c r="DN198" s="19"/>
      <c r="DO198" s="19"/>
      <c r="DP198" s="19"/>
      <c r="DQ198" s="19"/>
      <c r="DR198" s="19"/>
      <c r="DS198" s="19"/>
    </row>
    <row r="199" spans="1:123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  <c r="CK199" s="19"/>
      <c r="CL199" s="19"/>
      <c r="CM199" s="19"/>
      <c r="CN199" s="19"/>
      <c r="CO199" s="19"/>
      <c r="CP199" s="19"/>
      <c r="CQ199" s="19"/>
      <c r="CR199" s="19"/>
      <c r="CS199" s="19"/>
      <c r="CT199" s="19"/>
      <c r="CU199" s="19"/>
      <c r="CV199" s="19"/>
      <c r="CW199" s="19"/>
      <c r="CX199" s="19"/>
      <c r="CY199" s="19"/>
      <c r="CZ199" s="19"/>
      <c r="DA199" s="19"/>
      <c r="DB199" s="19"/>
      <c r="DC199" s="19"/>
      <c r="DD199" s="19"/>
      <c r="DE199" s="19"/>
      <c r="DF199" s="19"/>
      <c r="DG199" s="19"/>
      <c r="DH199" s="19"/>
      <c r="DI199" s="19"/>
      <c r="DJ199" s="19"/>
      <c r="DK199" s="19"/>
      <c r="DL199" s="19"/>
      <c r="DM199" s="19"/>
      <c r="DN199" s="19"/>
      <c r="DO199" s="19"/>
      <c r="DP199" s="19"/>
      <c r="DQ199" s="19"/>
      <c r="DR199" s="19"/>
      <c r="DS199" s="19"/>
    </row>
    <row r="200" spans="1:123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  <c r="CK200" s="19"/>
      <c r="CL200" s="19"/>
      <c r="CM200" s="19"/>
      <c r="CN200" s="19"/>
      <c r="CO200" s="19"/>
      <c r="CP200" s="19"/>
      <c r="CQ200" s="19"/>
      <c r="CR200" s="19"/>
      <c r="CS200" s="19"/>
      <c r="CT200" s="19"/>
      <c r="CU200" s="19"/>
      <c r="CV200" s="19"/>
      <c r="CW200" s="19"/>
      <c r="CX200" s="19"/>
      <c r="CY200" s="19"/>
      <c r="CZ200" s="19"/>
      <c r="DA200" s="19"/>
      <c r="DB200" s="19"/>
      <c r="DC200" s="19"/>
      <c r="DD200" s="19"/>
      <c r="DE200" s="19"/>
      <c r="DF200" s="19"/>
      <c r="DG200" s="19"/>
      <c r="DH200" s="19"/>
      <c r="DI200" s="19"/>
      <c r="DJ200" s="19"/>
      <c r="DK200" s="19"/>
      <c r="DL200" s="19"/>
      <c r="DM200" s="19"/>
      <c r="DN200" s="19"/>
      <c r="DO200" s="19"/>
      <c r="DP200" s="19"/>
      <c r="DQ200" s="19"/>
      <c r="DR200" s="19"/>
      <c r="DS200" s="19"/>
    </row>
    <row r="201" spans="1:123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  <c r="CK201" s="19"/>
      <c r="CL201" s="19"/>
      <c r="CM201" s="19"/>
      <c r="CN201" s="19"/>
      <c r="CO201" s="19"/>
      <c r="CP201" s="19"/>
      <c r="CQ201" s="19"/>
      <c r="CR201" s="19"/>
      <c r="CS201" s="19"/>
      <c r="CT201" s="19"/>
      <c r="CU201" s="19"/>
      <c r="CV201" s="19"/>
      <c r="CW201" s="19"/>
      <c r="CX201" s="19"/>
      <c r="CY201" s="19"/>
      <c r="CZ201" s="19"/>
      <c r="DA201" s="19"/>
      <c r="DB201" s="19"/>
      <c r="DC201" s="19"/>
      <c r="DD201" s="19"/>
      <c r="DE201" s="19"/>
      <c r="DF201" s="19"/>
      <c r="DG201" s="19"/>
      <c r="DH201" s="19"/>
      <c r="DI201" s="19"/>
      <c r="DJ201" s="19"/>
      <c r="DK201" s="19"/>
      <c r="DL201" s="19"/>
      <c r="DM201" s="19"/>
      <c r="DN201" s="19"/>
      <c r="DO201" s="19"/>
      <c r="DP201" s="19"/>
      <c r="DQ201" s="19"/>
      <c r="DR201" s="19"/>
      <c r="DS201" s="19"/>
    </row>
    <row r="202" spans="1:123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  <c r="CK202" s="19"/>
      <c r="CL202" s="19"/>
      <c r="CM202" s="19"/>
      <c r="CN202" s="19"/>
      <c r="CO202" s="19"/>
      <c r="CP202" s="19"/>
      <c r="CQ202" s="19"/>
      <c r="CR202" s="19"/>
      <c r="CS202" s="19"/>
      <c r="CT202" s="19"/>
      <c r="CU202" s="19"/>
      <c r="CV202" s="19"/>
      <c r="CW202" s="19"/>
      <c r="CX202" s="19"/>
      <c r="CY202" s="19"/>
      <c r="CZ202" s="19"/>
      <c r="DA202" s="19"/>
      <c r="DB202" s="19"/>
      <c r="DC202" s="19"/>
      <c r="DD202" s="19"/>
      <c r="DE202" s="19"/>
      <c r="DF202" s="19"/>
      <c r="DG202" s="19"/>
      <c r="DH202" s="19"/>
      <c r="DI202" s="19"/>
      <c r="DJ202" s="19"/>
      <c r="DK202" s="19"/>
      <c r="DL202" s="19"/>
      <c r="DM202" s="19"/>
      <c r="DN202" s="19"/>
      <c r="DO202" s="19"/>
      <c r="DP202" s="19"/>
      <c r="DQ202" s="19"/>
      <c r="DR202" s="19"/>
      <c r="DS202" s="19"/>
    </row>
    <row r="203" spans="1:123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  <c r="CK203" s="19"/>
      <c r="CL203" s="19"/>
      <c r="CM203" s="19"/>
      <c r="CN203" s="19"/>
      <c r="CO203" s="19"/>
      <c r="CP203" s="19"/>
      <c r="CQ203" s="19"/>
      <c r="CR203" s="19"/>
      <c r="CS203" s="19"/>
      <c r="CT203" s="19"/>
      <c r="CU203" s="19"/>
      <c r="CV203" s="19"/>
      <c r="CW203" s="19"/>
      <c r="CX203" s="19"/>
      <c r="CY203" s="19"/>
      <c r="CZ203" s="19"/>
      <c r="DA203" s="19"/>
      <c r="DB203" s="19"/>
      <c r="DC203" s="19"/>
      <c r="DD203" s="19"/>
      <c r="DE203" s="19"/>
      <c r="DF203" s="19"/>
      <c r="DG203" s="19"/>
      <c r="DH203" s="19"/>
      <c r="DI203" s="19"/>
      <c r="DJ203" s="19"/>
      <c r="DK203" s="19"/>
      <c r="DL203" s="19"/>
      <c r="DM203" s="19"/>
      <c r="DN203" s="19"/>
      <c r="DO203" s="19"/>
      <c r="DP203" s="19"/>
      <c r="DQ203" s="19"/>
      <c r="DR203" s="19"/>
      <c r="DS203" s="19"/>
    </row>
    <row r="204" spans="1:123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</row>
    <row r="205" spans="1:123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</row>
    <row r="206" spans="1:123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</row>
    <row r="207" spans="1:123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  <c r="DD207" s="19"/>
      <c r="DE207" s="19"/>
      <c r="DF207" s="19"/>
      <c r="DG207" s="19"/>
      <c r="DH207" s="19"/>
      <c r="DI207" s="19"/>
      <c r="DJ207" s="19"/>
      <c r="DK207" s="19"/>
      <c r="DL207" s="19"/>
      <c r="DM207" s="19"/>
      <c r="DN207" s="19"/>
      <c r="DO207" s="19"/>
      <c r="DP207" s="19"/>
      <c r="DQ207" s="19"/>
      <c r="DR207" s="19"/>
      <c r="DS207" s="19"/>
    </row>
    <row r="208" spans="1:123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  <c r="CK208" s="19"/>
      <c r="CL208" s="19"/>
      <c r="CM208" s="19"/>
      <c r="CN208" s="19"/>
      <c r="CO208" s="19"/>
      <c r="CP208" s="19"/>
      <c r="CQ208" s="19"/>
      <c r="CR208" s="19"/>
      <c r="CS208" s="19"/>
      <c r="CT208" s="19"/>
      <c r="CU208" s="19"/>
      <c r="CV208" s="19"/>
      <c r="CW208" s="19"/>
      <c r="CX208" s="19"/>
      <c r="CY208" s="19"/>
      <c r="CZ208" s="19"/>
      <c r="DA208" s="19"/>
      <c r="DB208" s="19"/>
      <c r="DC208" s="19"/>
      <c r="DD208" s="19"/>
      <c r="DE208" s="19"/>
      <c r="DF208" s="19"/>
      <c r="DG208" s="19"/>
      <c r="DH208" s="19"/>
      <c r="DI208" s="19"/>
      <c r="DJ208" s="19"/>
      <c r="DK208" s="19"/>
      <c r="DL208" s="19"/>
      <c r="DM208" s="19"/>
      <c r="DN208" s="19"/>
      <c r="DO208" s="19"/>
      <c r="DP208" s="19"/>
      <c r="DQ208" s="19"/>
      <c r="DR208" s="19"/>
      <c r="DS208" s="19"/>
    </row>
    <row r="209" spans="1:123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  <c r="CN209" s="19"/>
      <c r="CO209" s="19"/>
      <c r="CP209" s="19"/>
      <c r="CQ209" s="19"/>
      <c r="CR209" s="19"/>
      <c r="CS209" s="19"/>
      <c r="CT209" s="19"/>
      <c r="CU209" s="19"/>
      <c r="CV209" s="19"/>
      <c r="CW209" s="19"/>
      <c r="CX209" s="19"/>
      <c r="CY209" s="19"/>
      <c r="CZ209" s="19"/>
      <c r="DA209" s="19"/>
      <c r="DB209" s="19"/>
      <c r="DC209" s="19"/>
      <c r="DD209" s="19"/>
      <c r="DE209" s="19"/>
      <c r="DF209" s="19"/>
      <c r="DG209" s="19"/>
      <c r="DH209" s="19"/>
      <c r="DI209" s="19"/>
      <c r="DJ209" s="19"/>
      <c r="DK209" s="19"/>
      <c r="DL209" s="19"/>
      <c r="DM209" s="19"/>
      <c r="DN209" s="19"/>
      <c r="DO209" s="19"/>
      <c r="DP209" s="19"/>
      <c r="DQ209" s="19"/>
      <c r="DR209" s="19"/>
      <c r="DS209" s="19"/>
    </row>
    <row r="210" spans="1:123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  <c r="CO210" s="19"/>
      <c r="CP210" s="19"/>
      <c r="CQ210" s="19"/>
      <c r="CR210" s="19"/>
      <c r="CS210" s="19"/>
      <c r="CT210" s="19"/>
      <c r="CU210" s="19"/>
      <c r="CV210" s="19"/>
      <c r="CW210" s="19"/>
      <c r="CX210" s="19"/>
      <c r="CY210" s="19"/>
      <c r="CZ210" s="19"/>
      <c r="DA210" s="19"/>
      <c r="DB210" s="19"/>
      <c r="DC210" s="19"/>
      <c r="DD210" s="19"/>
      <c r="DE210" s="19"/>
      <c r="DF210" s="19"/>
      <c r="DG210" s="19"/>
      <c r="DH210" s="19"/>
      <c r="DI210" s="19"/>
      <c r="DJ210" s="19"/>
      <c r="DK210" s="19"/>
      <c r="DL210" s="19"/>
      <c r="DM210" s="19"/>
      <c r="DN210" s="19"/>
      <c r="DO210" s="19"/>
      <c r="DP210" s="19"/>
      <c r="DQ210" s="19"/>
      <c r="DR210" s="19"/>
      <c r="DS210" s="19"/>
    </row>
    <row r="211" spans="1:123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  <c r="CN211" s="19"/>
      <c r="CO211" s="19"/>
      <c r="CP211" s="19"/>
      <c r="CQ211" s="19"/>
      <c r="CR211" s="19"/>
      <c r="CS211" s="19"/>
      <c r="CT211" s="19"/>
      <c r="CU211" s="19"/>
      <c r="CV211" s="19"/>
      <c r="CW211" s="19"/>
      <c r="CX211" s="19"/>
      <c r="CY211" s="19"/>
      <c r="CZ211" s="19"/>
      <c r="DA211" s="19"/>
      <c r="DB211" s="19"/>
      <c r="DC211" s="19"/>
      <c r="DD211" s="19"/>
      <c r="DE211" s="19"/>
      <c r="DF211" s="19"/>
      <c r="DG211" s="19"/>
      <c r="DH211" s="19"/>
      <c r="DI211" s="19"/>
      <c r="DJ211" s="19"/>
      <c r="DK211" s="19"/>
      <c r="DL211" s="19"/>
      <c r="DM211" s="19"/>
      <c r="DN211" s="19"/>
      <c r="DO211" s="19"/>
      <c r="DP211" s="19"/>
      <c r="DQ211" s="19"/>
      <c r="DR211" s="19"/>
      <c r="DS211" s="19"/>
    </row>
    <row r="212" spans="1:123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  <c r="CK212" s="19"/>
      <c r="CL212" s="19"/>
      <c r="CM212" s="19"/>
      <c r="CN212" s="19"/>
      <c r="CO212" s="19"/>
      <c r="CP212" s="19"/>
      <c r="CQ212" s="19"/>
      <c r="CR212" s="19"/>
      <c r="CS212" s="19"/>
      <c r="CT212" s="19"/>
      <c r="CU212" s="19"/>
      <c r="CV212" s="19"/>
      <c r="CW212" s="19"/>
      <c r="CX212" s="19"/>
      <c r="CY212" s="19"/>
      <c r="CZ212" s="19"/>
      <c r="DA212" s="19"/>
      <c r="DB212" s="19"/>
      <c r="DC212" s="19"/>
      <c r="DD212" s="19"/>
      <c r="DE212" s="19"/>
      <c r="DF212" s="19"/>
      <c r="DG212" s="19"/>
      <c r="DH212" s="19"/>
      <c r="DI212" s="19"/>
      <c r="DJ212" s="19"/>
      <c r="DK212" s="19"/>
      <c r="DL212" s="19"/>
      <c r="DM212" s="19"/>
      <c r="DN212" s="19"/>
      <c r="DO212" s="19"/>
      <c r="DP212" s="19"/>
      <c r="DQ212" s="19"/>
      <c r="DR212" s="19"/>
      <c r="DS212" s="19"/>
    </row>
    <row r="213" spans="1:123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  <c r="CK213" s="19"/>
      <c r="CL213" s="19"/>
      <c r="CM213" s="19"/>
      <c r="CN213" s="19"/>
      <c r="CO213" s="19"/>
      <c r="CP213" s="19"/>
      <c r="CQ213" s="19"/>
      <c r="CR213" s="19"/>
      <c r="CS213" s="19"/>
      <c r="CT213" s="19"/>
      <c r="CU213" s="19"/>
      <c r="CV213" s="19"/>
      <c r="CW213" s="19"/>
      <c r="CX213" s="19"/>
      <c r="CY213" s="19"/>
      <c r="CZ213" s="19"/>
      <c r="DA213" s="19"/>
      <c r="DB213" s="19"/>
      <c r="DC213" s="19"/>
      <c r="DD213" s="19"/>
      <c r="DE213" s="19"/>
      <c r="DF213" s="19"/>
      <c r="DG213" s="19"/>
      <c r="DH213" s="19"/>
      <c r="DI213" s="19"/>
      <c r="DJ213" s="19"/>
      <c r="DK213" s="19"/>
      <c r="DL213" s="19"/>
      <c r="DM213" s="19"/>
      <c r="DN213" s="19"/>
      <c r="DO213" s="19"/>
      <c r="DP213" s="19"/>
      <c r="DQ213" s="19"/>
      <c r="DR213" s="19"/>
      <c r="DS213" s="19"/>
    </row>
    <row r="214" spans="1:123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  <c r="CK214" s="19"/>
      <c r="CL214" s="19"/>
      <c r="CM214" s="19"/>
      <c r="CN214" s="19"/>
      <c r="CO214" s="19"/>
      <c r="CP214" s="19"/>
      <c r="CQ214" s="19"/>
      <c r="CR214" s="19"/>
      <c r="CS214" s="19"/>
      <c r="CT214" s="19"/>
      <c r="CU214" s="19"/>
      <c r="CV214" s="19"/>
      <c r="CW214" s="19"/>
      <c r="CX214" s="19"/>
      <c r="CY214" s="19"/>
      <c r="CZ214" s="19"/>
      <c r="DA214" s="19"/>
      <c r="DB214" s="19"/>
      <c r="DC214" s="19"/>
      <c r="DD214" s="19"/>
      <c r="DE214" s="19"/>
      <c r="DF214" s="19"/>
      <c r="DG214" s="19"/>
      <c r="DH214" s="19"/>
      <c r="DI214" s="19"/>
      <c r="DJ214" s="19"/>
      <c r="DK214" s="19"/>
      <c r="DL214" s="19"/>
      <c r="DM214" s="19"/>
      <c r="DN214" s="19"/>
      <c r="DO214" s="19"/>
      <c r="DP214" s="19"/>
      <c r="DQ214" s="19"/>
      <c r="DR214" s="19"/>
      <c r="DS214" s="19"/>
    </row>
    <row r="215" spans="1:123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  <c r="CK215" s="19"/>
      <c r="CL215" s="19"/>
      <c r="CM215" s="19"/>
      <c r="CN215" s="19"/>
      <c r="CO215" s="19"/>
      <c r="CP215" s="19"/>
      <c r="CQ215" s="19"/>
      <c r="CR215" s="19"/>
      <c r="CS215" s="19"/>
      <c r="CT215" s="19"/>
      <c r="CU215" s="19"/>
      <c r="CV215" s="19"/>
      <c r="CW215" s="19"/>
      <c r="CX215" s="19"/>
      <c r="CY215" s="19"/>
      <c r="CZ215" s="19"/>
      <c r="DA215" s="19"/>
      <c r="DB215" s="19"/>
      <c r="DC215" s="19"/>
      <c r="DD215" s="19"/>
      <c r="DE215" s="19"/>
      <c r="DF215" s="19"/>
      <c r="DG215" s="19"/>
      <c r="DH215" s="19"/>
      <c r="DI215" s="19"/>
      <c r="DJ215" s="19"/>
      <c r="DK215" s="19"/>
      <c r="DL215" s="19"/>
      <c r="DM215" s="19"/>
      <c r="DN215" s="19"/>
      <c r="DO215" s="19"/>
      <c r="DP215" s="19"/>
      <c r="DQ215" s="19"/>
      <c r="DR215" s="19"/>
      <c r="DS215" s="19"/>
    </row>
    <row r="216" spans="1:123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  <c r="CK216" s="19"/>
      <c r="CL216" s="19"/>
      <c r="CM216" s="19"/>
      <c r="CN216" s="19"/>
      <c r="CO216" s="19"/>
      <c r="CP216" s="19"/>
      <c r="CQ216" s="19"/>
      <c r="CR216" s="19"/>
      <c r="CS216" s="19"/>
      <c r="CT216" s="19"/>
      <c r="CU216" s="19"/>
      <c r="CV216" s="19"/>
      <c r="CW216" s="19"/>
      <c r="CX216" s="19"/>
      <c r="CY216" s="19"/>
      <c r="CZ216" s="19"/>
      <c r="DA216" s="19"/>
      <c r="DB216" s="19"/>
      <c r="DC216" s="19"/>
      <c r="DD216" s="19"/>
      <c r="DE216" s="19"/>
      <c r="DF216" s="19"/>
      <c r="DG216" s="19"/>
      <c r="DH216" s="19"/>
      <c r="DI216" s="19"/>
      <c r="DJ216" s="19"/>
      <c r="DK216" s="19"/>
      <c r="DL216" s="19"/>
      <c r="DM216" s="19"/>
      <c r="DN216" s="19"/>
      <c r="DO216" s="19"/>
      <c r="DP216" s="19"/>
      <c r="DQ216" s="19"/>
      <c r="DR216" s="19"/>
      <c r="DS216" s="19"/>
    </row>
    <row r="217" spans="1:123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  <c r="CK217" s="19"/>
      <c r="CL217" s="19"/>
      <c r="CM217" s="19"/>
      <c r="CN217" s="19"/>
      <c r="CO217" s="19"/>
      <c r="CP217" s="19"/>
      <c r="CQ217" s="19"/>
      <c r="CR217" s="19"/>
      <c r="CS217" s="19"/>
      <c r="CT217" s="19"/>
      <c r="CU217" s="19"/>
      <c r="CV217" s="19"/>
      <c r="CW217" s="19"/>
      <c r="CX217" s="19"/>
      <c r="CY217" s="19"/>
      <c r="CZ217" s="19"/>
      <c r="DA217" s="19"/>
      <c r="DB217" s="19"/>
      <c r="DC217" s="19"/>
      <c r="DD217" s="19"/>
      <c r="DE217" s="19"/>
      <c r="DF217" s="19"/>
      <c r="DG217" s="19"/>
      <c r="DH217" s="19"/>
      <c r="DI217" s="19"/>
      <c r="DJ217" s="19"/>
      <c r="DK217" s="19"/>
      <c r="DL217" s="19"/>
      <c r="DM217" s="19"/>
      <c r="DN217" s="19"/>
      <c r="DO217" s="19"/>
      <c r="DP217" s="19"/>
      <c r="DQ217" s="19"/>
      <c r="DR217" s="19"/>
      <c r="DS217" s="19"/>
    </row>
    <row r="218" spans="1:123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  <c r="CK218" s="19"/>
      <c r="CL218" s="19"/>
      <c r="CM218" s="19"/>
      <c r="CN218" s="19"/>
      <c r="CO218" s="19"/>
      <c r="CP218" s="19"/>
      <c r="CQ218" s="19"/>
      <c r="CR218" s="19"/>
      <c r="CS218" s="19"/>
      <c r="CT218" s="19"/>
      <c r="CU218" s="19"/>
      <c r="CV218" s="19"/>
      <c r="CW218" s="19"/>
      <c r="CX218" s="19"/>
      <c r="CY218" s="19"/>
      <c r="CZ218" s="19"/>
      <c r="DA218" s="19"/>
      <c r="DB218" s="19"/>
      <c r="DC218" s="19"/>
      <c r="DD218" s="19"/>
      <c r="DE218" s="19"/>
      <c r="DF218" s="19"/>
      <c r="DG218" s="19"/>
      <c r="DH218" s="19"/>
      <c r="DI218" s="19"/>
      <c r="DJ218" s="19"/>
      <c r="DK218" s="19"/>
      <c r="DL218" s="19"/>
      <c r="DM218" s="19"/>
      <c r="DN218" s="19"/>
      <c r="DO218" s="19"/>
      <c r="DP218" s="19"/>
      <c r="DQ218" s="19"/>
      <c r="DR218" s="19"/>
      <c r="DS218" s="19"/>
    </row>
    <row r="219" spans="1:123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  <c r="CK219" s="19"/>
      <c r="CL219" s="19"/>
      <c r="CM219" s="19"/>
      <c r="CN219" s="19"/>
      <c r="CO219" s="19"/>
      <c r="CP219" s="19"/>
      <c r="CQ219" s="19"/>
      <c r="CR219" s="19"/>
      <c r="CS219" s="19"/>
      <c r="CT219" s="19"/>
      <c r="CU219" s="19"/>
      <c r="CV219" s="19"/>
      <c r="CW219" s="19"/>
      <c r="CX219" s="19"/>
      <c r="CY219" s="19"/>
      <c r="CZ219" s="19"/>
      <c r="DA219" s="19"/>
      <c r="DB219" s="19"/>
      <c r="DC219" s="19"/>
      <c r="DD219" s="19"/>
      <c r="DE219" s="19"/>
      <c r="DF219" s="19"/>
      <c r="DG219" s="19"/>
      <c r="DH219" s="19"/>
      <c r="DI219" s="19"/>
      <c r="DJ219" s="19"/>
      <c r="DK219" s="19"/>
      <c r="DL219" s="19"/>
      <c r="DM219" s="19"/>
      <c r="DN219" s="19"/>
      <c r="DO219" s="19"/>
      <c r="DP219" s="19"/>
      <c r="DQ219" s="19"/>
      <c r="DR219" s="19"/>
      <c r="DS219" s="19"/>
    </row>
    <row r="220" spans="1:123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  <c r="CK220" s="19"/>
      <c r="CL220" s="19"/>
      <c r="CM220" s="19"/>
      <c r="CN220" s="19"/>
      <c r="CO220" s="19"/>
      <c r="CP220" s="19"/>
      <c r="CQ220" s="19"/>
      <c r="CR220" s="19"/>
      <c r="CS220" s="19"/>
      <c r="CT220" s="19"/>
      <c r="CU220" s="19"/>
      <c r="CV220" s="19"/>
      <c r="CW220" s="19"/>
      <c r="CX220" s="19"/>
      <c r="CY220" s="19"/>
      <c r="CZ220" s="19"/>
      <c r="DA220" s="19"/>
      <c r="DB220" s="19"/>
      <c r="DC220" s="19"/>
      <c r="DD220" s="19"/>
      <c r="DE220" s="19"/>
      <c r="DF220" s="19"/>
      <c r="DG220" s="19"/>
      <c r="DH220" s="19"/>
      <c r="DI220" s="19"/>
      <c r="DJ220" s="19"/>
      <c r="DK220" s="19"/>
      <c r="DL220" s="19"/>
      <c r="DM220" s="19"/>
      <c r="DN220" s="19"/>
      <c r="DO220" s="19"/>
      <c r="DP220" s="19"/>
      <c r="DQ220" s="19"/>
      <c r="DR220" s="19"/>
      <c r="DS220" s="19"/>
    </row>
    <row r="221" spans="1:123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  <c r="CK221" s="19"/>
      <c r="CL221" s="19"/>
      <c r="CM221" s="19"/>
      <c r="CN221" s="19"/>
      <c r="CO221" s="19"/>
      <c r="CP221" s="19"/>
      <c r="CQ221" s="19"/>
      <c r="CR221" s="19"/>
      <c r="CS221" s="19"/>
      <c r="CT221" s="19"/>
      <c r="CU221" s="19"/>
      <c r="CV221" s="19"/>
      <c r="CW221" s="19"/>
      <c r="CX221" s="19"/>
      <c r="CY221" s="19"/>
      <c r="CZ221" s="19"/>
      <c r="DA221" s="19"/>
      <c r="DB221" s="19"/>
      <c r="DC221" s="19"/>
      <c r="DD221" s="19"/>
      <c r="DE221" s="19"/>
      <c r="DF221" s="19"/>
      <c r="DG221" s="19"/>
      <c r="DH221" s="19"/>
      <c r="DI221" s="19"/>
      <c r="DJ221" s="19"/>
      <c r="DK221" s="19"/>
      <c r="DL221" s="19"/>
      <c r="DM221" s="19"/>
      <c r="DN221" s="19"/>
      <c r="DO221" s="19"/>
      <c r="DP221" s="19"/>
      <c r="DQ221" s="19"/>
      <c r="DR221" s="19"/>
      <c r="DS221" s="19"/>
    </row>
    <row r="222" spans="1:123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  <c r="CK222" s="19"/>
      <c r="CL222" s="19"/>
      <c r="CM222" s="19"/>
      <c r="CN222" s="19"/>
      <c r="CO222" s="19"/>
      <c r="CP222" s="19"/>
      <c r="CQ222" s="19"/>
      <c r="CR222" s="19"/>
      <c r="CS222" s="19"/>
      <c r="CT222" s="19"/>
      <c r="CU222" s="19"/>
      <c r="CV222" s="19"/>
      <c r="CW222" s="19"/>
      <c r="CX222" s="19"/>
      <c r="CY222" s="19"/>
      <c r="CZ222" s="19"/>
      <c r="DA222" s="19"/>
      <c r="DB222" s="19"/>
      <c r="DC222" s="19"/>
      <c r="DD222" s="19"/>
      <c r="DE222" s="19"/>
      <c r="DF222" s="19"/>
      <c r="DG222" s="19"/>
      <c r="DH222" s="19"/>
      <c r="DI222" s="19"/>
      <c r="DJ222" s="19"/>
      <c r="DK222" s="19"/>
      <c r="DL222" s="19"/>
      <c r="DM222" s="19"/>
      <c r="DN222" s="19"/>
      <c r="DO222" s="19"/>
      <c r="DP222" s="19"/>
      <c r="DQ222" s="19"/>
      <c r="DR222" s="19"/>
      <c r="DS222" s="19"/>
    </row>
    <row r="223" spans="1:123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  <c r="CK223" s="19"/>
      <c r="CL223" s="19"/>
      <c r="CM223" s="19"/>
      <c r="CN223" s="19"/>
      <c r="CO223" s="19"/>
      <c r="CP223" s="19"/>
      <c r="CQ223" s="19"/>
      <c r="CR223" s="19"/>
      <c r="CS223" s="19"/>
      <c r="CT223" s="19"/>
      <c r="CU223" s="19"/>
      <c r="CV223" s="19"/>
      <c r="CW223" s="19"/>
      <c r="CX223" s="19"/>
      <c r="CY223" s="19"/>
      <c r="CZ223" s="19"/>
      <c r="DA223" s="19"/>
      <c r="DB223" s="19"/>
      <c r="DC223" s="19"/>
      <c r="DD223" s="19"/>
      <c r="DE223" s="19"/>
      <c r="DF223" s="19"/>
      <c r="DG223" s="19"/>
      <c r="DH223" s="19"/>
      <c r="DI223" s="19"/>
      <c r="DJ223" s="19"/>
      <c r="DK223" s="19"/>
      <c r="DL223" s="19"/>
      <c r="DM223" s="19"/>
      <c r="DN223" s="19"/>
      <c r="DO223" s="19"/>
      <c r="DP223" s="19"/>
      <c r="DQ223" s="19"/>
      <c r="DR223" s="19"/>
      <c r="DS223" s="19"/>
    </row>
    <row r="224" spans="1:123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  <c r="CK224" s="19"/>
      <c r="CL224" s="19"/>
      <c r="CM224" s="19"/>
      <c r="CN224" s="19"/>
      <c r="CO224" s="19"/>
      <c r="CP224" s="19"/>
      <c r="CQ224" s="19"/>
      <c r="CR224" s="19"/>
      <c r="CS224" s="19"/>
      <c r="CT224" s="19"/>
      <c r="CU224" s="19"/>
      <c r="CV224" s="19"/>
      <c r="CW224" s="19"/>
      <c r="CX224" s="19"/>
      <c r="CY224" s="19"/>
      <c r="CZ224" s="19"/>
      <c r="DA224" s="19"/>
      <c r="DB224" s="19"/>
      <c r="DC224" s="19"/>
      <c r="DD224" s="19"/>
      <c r="DE224" s="19"/>
      <c r="DF224" s="19"/>
      <c r="DG224" s="19"/>
      <c r="DH224" s="19"/>
      <c r="DI224" s="19"/>
      <c r="DJ224" s="19"/>
      <c r="DK224" s="19"/>
      <c r="DL224" s="19"/>
      <c r="DM224" s="19"/>
      <c r="DN224" s="19"/>
      <c r="DO224" s="19"/>
      <c r="DP224" s="19"/>
      <c r="DQ224" s="19"/>
      <c r="DR224" s="19"/>
      <c r="DS224" s="19"/>
    </row>
    <row r="225" spans="1:123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  <c r="CK225" s="19"/>
      <c r="CL225" s="19"/>
      <c r="CM225" s="19"/>
      <c r="CN225" s="19"/>
      <c r="CO225" s="19"/>
      <c r="CP225" s="19"/>
      <c r="CQ225" s="19"/>
      <c r="CR225" s="19"/>
      <c r="CS225" s="19"/>
      <c r="CT225" s="19"/>
      <c r="CU225" s="19"/>
      <c r="CV225" s="19"/>
      <c r="CW225" s="19"/>
      <c r="CX225" s="19"/>
      <c r="CY225" s="19"/>
      <c r="CZ225" s="19"/>
      <c r="DA225" s="19"/>
      <c r="DB225" s="19"/>
      <c r="DC225" s="19"/>
      <c r="DD225" s="19"/>
      <c r="DE225" s="19"/>
      <c r="DF225" s="19"/>
      <c r="DG225" s="19"/>
      <c r="DH225" s="19"/>
      <c r="DI225" s="19"/>
      <c r="DJ225" s="19"/>
      <c r="DK225" s="19"/>
      <c r="DL225" s="19"/>
      <c r="DM225" s="19"/>
      <c r="DN225" s="19"/>
      <c r="DO225" s="19"/>
      <c r="DP225" s="19"/>
      <c r="DQ225" s="19"/>
      <c r="DR225" s="19"/>
      <c r="DS225" s="19"/>
    </row>
    <row r="226" spans="1:123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  <c r="CK226" s="19"/>
      <c r="CL226" s="19"/>
      <c r="CM226" s="19"/>
      <c r="CN226" s="19"/>
      <c r="CO226" s="19"/>
      <c r="CP226" s="19"/>
      <c r="CQ226" s="19"/>
      <c r="CR226" s="19"/>
      <c r="CS226" s="19"/>
      <c r="CT226" s="19"/>
      <c r="CU226" s="19"/>
      <c r="CV226" s="19"/>
      <c r="CW226" s="19"/>
      <c r="CX226" s="19"/>
      <c r="CY226" s="19"/>
      <c r="CZ226" s="19"/>
      <c r="DA226" s="19"/>
      <c r="DB226" s="19"/>
      <c r="DC226" s="19"/>
      <c r="DD226" s="19"/>
      <c r="DE226" s="19"/>
      <c r="DF226" s="19"/>
      <c r="DG226" s="19"/>
      <c r="DH226" s="19"/>
      <c r="DI226" s="19"/>
      <c r="DJ226" s="19"/>
      <c r="DK226" s="19"/>
      <c r="DL226" s="19"/>
      <c r="DM226" s="19"/>
      <c r="DN226" s="19"/>
      <c r="DO226" s="19"/>
      <c r="DP226" s="19"/>
      <c r="DQ226" s="19"/>
      <c r="DR226" s="19"/>
      <c r="DS226" s="19"/>
    </row>
    <row r="227" spans="1:123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  <c r="CK227" s="19"/>
      <c r="CL227" s="19"/>
      <c r="CM227" s="19"/>
      <c r="CN227" s="19"/>
      <c r="CO227" s="19"/>
      <c r="CP227" s="19"/>
      <c r="CQ227" s="19"/>
      <c r="CR227" s="19"/>
      <c r="CS227" s="19"/>
      <c r="CT227" s="19"/>
      <c r="CU227" s="19"/>
      <c r="CV227" s="19"/>
      <c r="CW227" s="19"/>
      <c r="CX227" s="19"/>
      <c r="CY227" s="19"/>
      <c r="CZ227" s="19"/>
      <c r="DA227" s="19"/>
      <c r="DB227" s="19"/>
      <c r="DC227" s="19"/>
      <c r="DD227" s="19"/>
      <c r="DE227" s="19"/>
      <c r="DF227" s="19"/>
      <c r="DG227" s="19"/>
      <c r="DH227" s="19"/>
      <c r="DI227" s="19"/>
      <c r="DJ227" s="19"/>
      <c r="DK227" s="19"/>
      <c r="DL227" s="19"/>
      <c r="DM227" s="19"/>
      <c r="DN227" s="19"/>
      <c r="DO227" s="19"/>
      <c r="DP227" s="19"/>
      <c r="DQ227" s="19"/>
      <c r="DR227" s="19"/>
      <c r="DS227" s="19"/>
    </row>
    <row r="228" spans="1:123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  <c r="CK228" s="19"/>
      <c r="CL228" s="19"/>
      <c r="CM228" s="19"/>
      <c r="CN228" s="19"/>
      <c r="CO228" s="19"/>
      <c r="CP228" s="19"/>
      <c r="CQ228" s="19"/>
      <c r="CR228" s="19"/>
      <c r="CS228" s="19"/>
      <c r="CT228" s="19"/>
      <c r="CU228" s="19"/>
      <c r="CV228" s="19"/>
      <c r="CW228" s="19"/>
      <c r="CX228" s="19"/>
      <c r="CY228" s="19"/>
      <c r="CZ228" s="19"/>
      <c r="DA228" s="19"/>
      <c r="DB228" s="19"/>
      <c r="DC228" s="19"/>
      <c r="DD228" s="19"/>
      <c r="DE228" s="19"/>
      <c r="DF228" s="19"/>
      <c r="DG228" s="19"/>
      <c r="DH228" s="19"/>
      <c r="DI228" s="19"/>
      <c r="DJ228" s="19"/>
      <c r="DK228" s="19"/>
      <c r="DL228" s="19"/>
      <c r="DM228" s="19"/>
      <c r="DN228" s="19"/>
      <c r="DO228" s="19"/>
      <c r="DP228" s="19"/>
      <c r="DQ228" s="19"/>
      <c r="DR228" s="19"/>
      <c r="DS228" s="19"/>
    </row>
    <row r="229" spans="1:123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/>
      <c r="CO229" s="19"/>
      <c r="CP229" s="19"/>
      <c r="CQ229" s="19"/>
      <c r="CR229" s="19"/>
      <c r="CS229" s="19"/>
      <c r="CT229" s="19"/>
      <c r="CU229" s="19"/>
      <c r="CV229" s="19"/>
      <c r="CW229" s="19"/>
      <c r="CX229" s="19"/>
      <c r="CY229" s="19"/>
      <c r="CZ229" s="19"/>
      <c r="DA229" s="19"/>
      <c r="DB229" s="19"/>
      <c r="DC229" s="19"/>
      <c r="DD229" s="19"/>
      <c r="DE229" s="19"/>
      <c r="DF229" s="19"/>
      <c r="DG229" s="19"/>
      <c r="DH229" s="19"/>
      <c r="DI229" s="19"/>
      <c r="DJ229" s="19"/>
      <c r="DK229" s="19"/>
      <c r="DL229" s="19"/>
      <c r="DM229" s="19"/>
      <c r="DN229" s="19"/>
      <c r="DO229" s="19"/>
      <c r="DP229" s="19"/>
      <c r="DQ229" s="19"/>
      <c r="DR229" s="19"/>
      <c r="DS229" s="19"/>
    </row>
    <row r="230" spans="1:123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  <c r="CK230" s="19"/>
      <c r="CL230" s="19"/>
      <c r="CM230" s="19"/>
      <c r="CN230" s="19"/>
      <c r="CO230" s="19"/>
      <c r="CP230" s="19"/>
      <c r="CQ230" s="19"/>
      <c r="CR230" s="19"/>
      <c r="CS230" s="19"/>
      <c r="CT230" s="19"/>
      <c r="CU230" s="19"/>
      <c r="CV230" s="19"/>
      <c r="CW230" s="19"/>
      <c r="CX230" s="19"/>
      <c r="CY230" s="19"/>
      <c r="CZ230" s="19"/>
      <c r="DA230" s="19"/>
      <c r="DB230" s="19"/>
      <c r="DC230" s="19"/>
      <c r="DD230" s="19"/>
      <c r="DE230" s="19"/>
      <c r="DF230" s="19"/>
      <c r="DG230" s="19"/>
      <c r="DH230" s="19"/>
      <c r="DI230" s="19"/>
      <c r="DJ230" s="19"/>
      <c r="DK230" s="19"/>
      <c r="DL230" s="19"/>
      <c r="DM230" s="19"/>
      <c r="DN230" s="19"/>
      <c r="DO230" s="19"/>
      <c r="DP230" s="19"/>
      <c r="DQ230" s="19"/>
      <c r="DR230" s="19"/>
      <c r="DS230" s="19"/>
    </row>
    <row r="231" spans="1:123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  <c r="CK231" s="19"/>
      <c r="CL231" s="19"/>
      <c r="CM231" s="19"/>
      <c r="CN231" s="19"/>
      <c r="CO231" s="19"/>
      <c r="CP231" s="19"/>
      <c r="CQ231" s="19"/>
      <c r="CR231" s="19"/>
      <c r="CS231" s="19"/>
      <c r="CT231" s="19"/>
      <c r="CU231" s="19"/>
      <c r="CV231" s="19"/>
      <c r="CW231" s="19"/>
      <c r="CX231" s="19"/>
      <c r="CY231" s="19"/>
      <c r="CZ231" s="19"/>
      <c r="DA231" s="19"/>
      <c r="DB231" s="19"/>
      <c r="DC231" s="19"/>
      <c r="DD231" s="19"/>
      <c r="DE231" s="19"/>
      <c r="DF231" s="19"/>
      <c r="DG231" s="19"/>
      <c r="DH231" s="19"/>
      <c r="DI231" s="19"/>
      <c r="DJ231" s="19"/>
      <c r="DK231" s="19"/>
      <c r="DL231" s="19"/>
      <c r="DM231" s="19"/>
      <c r="DN231" s="19"/>
      <c r="DO231" s="19"/>
      <c r="DP231" s="19"/>
      <c r="DQ231" s="19"/>
      <c r="DR231" s="19"/>
      <c r="DS231" s="19"/>
    </row>
    <row r="232" spans="1:123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  <c r="CK232" s="19"/>
      <c r="CL232" s="19"/>
      <c r="CM232" s="19"/>
      <c r="CN232" s="19"/>
      <c r="CO232" s="19"/>
      <c r="CP232" s="19"/>
      <c r="CQ232" s="19"/>
      <c r="CR232" s="19"/>
      <c r="CS232" s="19"/>
      <c r="CT232" s="19"/>
      <c r="CU232" s="19"/>
      <c r="CV232" s="19"/>
      <c r="CW232" s="19"/>
      <c r="CX232" s="19"/>
      <c r="CY232" s="19"/>
      <c r="CZ232" s="19"/>
      <c r="DA232" s="19"/>
      <c r="DB232" s="19"/>
      <c r="DC232" s="19"/>
      <c r="DD232" s="19"/>
      <c r="DE232" s="19"/>
      <c r="DF232" s="19"/>
      <c r="DG232" s="19"/>
      <c r="DH232" s="19"/>
      <c r="DI232" s="19"/>
      <c r="DJ232" s="19"/>
      <c r="DK232" s="19"/>
      <c r="DL232" s="19"/>
      <c r="DM232" s="19"/>
      <c r="DN232" s="19"/>
      <c r="DO232" s="19"/>
      <c r="DP232" s="19"/>
      <c r="DQ232" s="19"/>
      <c r="DR232" s="19"/>
      <c r="DS232" s="19"/>
    </row>
    <row r="233" spans="1:123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  <c r="CK233" s="19"/>
      <c r="CL233" s="19"/>
      <c r="CM233" s="19"/>
      <c r="CN233" s="19"/>
      <c r="CO233" s="19"/>
      <c r="CP233" s="19"/>
      <c r="CQ233" s="19"/>
      <c r="CR233" s="19"/>
      <c r="CS233" s="19"/>
      <c r="CT233" s="19"/>
      <c r="CU233" s="19"/>
      <c r="CV233" s="19"/>
      <c r="CW233" s="19"/>
      <c r="CX233" s="19"/>
      <c r="CY233" s="19"/>
      <c r="CZ233" s="19"/>
      <c r="DA233" s="19"/>
      <c r="DB233" s="19"/>
      <c r="DC233" s="19"/>
      <c r="DD233" s="19"/>
      <c r="DE233" s="19"/>
      <c r="DF233" s="19"/>
      <c r="DG233" s="19"/>
      <c r="DH233" s="19"/>
      <c r="DI233" s="19"/>
      <c r="DJ233" s="19"/>
      <c r="DK233" s="19"/>
      <c r="DL233" s="19"/>
      <c r="DM233" s="19"/>
      <c r="DN233" s="19"/>
      <c r="DO233" s="19"/>
      <c r="DP233" s="19"/>
      <c r="DQ233" s="19"/>
      <c r="DR233" s="19"/>
      <c r="DS233" s="19"/>
    </row>
    <row r="234" spans="1:123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  <c r="CK234" s="19"/>
      <c r="CL234" s="19"/>
      <c r="CM234" s="19"/>
      <c r="CN234" s="19"/>
      <c r="CO234" s="19"/>
      <c r="CP234" s="19"/>
      <c r="CQ234" s="19"/>
      <c r="CR234" s="19"/>
      <c r="CS234" s="19"/>
      <c r="CT234" s="19"/>
      <c r="CU234" s="19"/>
      <c r="CV234" s="19"/>
      <c r="CW234" s="19"/>
      <c r="CX234" s="19"/>
      <c r="CY234" s="19"/>
      <c r="CZ234" s="19"/>
      <c r="DA234" s="19"/>
      <c r="DB234" s="19"/>
      <c r="DC234" s="19"/>
      <c r="DD234" s="19"/>
      <c r="DE234" s="19"/>
      <c r="DF234" s="19"/>
      <c r="DG234" s="19"/>
      <c r="DH234" s="19"/>
      <c r="DI234" s="19"/>
      <c r="DJ234" s="19"/>
      <c r="DK234" s="19"/>
      <c r="DL234" s="19"/>
      <c r="DM234" s="19"/>
      <c r="DN234" s="19"/>
      <c r="DO234" s="19"/>
      <c r="DP234" s="19"/>
      <c r="DQ234" s="19"/>
      <c r="DR234" s="19"/>
      <c r="DS234" s="19"/>
    </row>
    <row r="235" spans="1:123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  <c r="CK235" s="19"/>
      <c r="CL235" s="19"/>
      <c r="CM235" s="19"/>
      <c r="CN235" s="19"/>
      <c r="CO235" s="19"/>
      <c r="CP235" s="19"/>
      <c r="CQ235" s="19"/>
      <c r="CR235" s="19"/>
      <c r="CS235" s="19"/>
      <c r="CT235" s="19"/>
      <c r="CU235" s="19"/>
      <c r="CV235" s="19"/>
      <c r="CW235" s="19"/>
      <c r="CX235" s="19"/>
      <c r="CY235" s="19"/>
      <c r="CZ235" s="19"/>
      <c r="DA235" s="19"/>
      <c r="DB235" s="19"/>
      <c r="DC235" s="19"/>
      <c r="DD235" s="19"/>
      <c r="DE235" s="19"/>
      <c r="DF235" s="19"/>
      <c r="DG235" s="19"/>
      <c r="DH235" s="19"/>
      <c r="DI235" s="19"/>
      <c r="DJ235" s="19"/>
      <c r="DK235" s="19"/>
      <c r="DL235" s="19"/>
      <c r="DM235" s="19"/>
      <c r="DN235" s="19"/>
      <c r="DO235" s="19"/>
      <c r="DP235" s="19"/>
      <c r="DQ235" s="19"/>
      <c r="DR235" s="19"/>
      <c r="DS235" s="19"/>
    </row>
    <row r="236" spans="1:123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  <c r="CK236" s="19"/>
      <c r="CL236" s="19"/>
      <c r="CM236" s="19"/>
      <c r="CN236" s="19"/>
      <c r="CO236" s="19"/>
      <c r="CP236" s="19"/>
      <c r="CQ236" s="19"/>
      <c r="CR236" s="19"/>
      <c r="CS236" s="19"/>
      <c r="CT236" s="19"/>
      <c r="CU236" s="19"/>
      <c r="CV236" s="19"/>
      <c r="CW236" s="19"/>
      <c r="CX236" s="19"/>
      <c r="CY236" s="19"/>
      <c r="CZ236" s="19"/>
      <c r="DA236" s="19"/>
      <c r="DB236" s="19"/>
      <c r="DC236" s="19"/>
      <c r="DD236" s="19"/>
      <c r="DE236" s="19"/>
      <c r="DF236" s="19"/>
      <c r="DG236" s="19"/>
      <c r="DH236" s="19"/>
      <c r="DI236" s="19"/>
      <c r="DJ236" s="19"/>
      <c r="DK236" s="19"/>
      <c r="DL236" s="19"/>
      <c r="DM236" s="19"/>
      <c r="DN236" s="19"/>
      <c r="DO236" s="19"/>
      <c r="DP236" s="19"/>
      <c r="DQ236" s="19"/>
      <c r="DR236" s="19"/>
      <c r="DS236" s="19"/>
    </row>
    <row r="237" spans="1:123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  <c r="CK237" s="19"/>
      <c r="CL237" s="19"/>
      <c r="CM237" s="19"/>
      <c r="CN237" s="19"/>
      <c r="CO237" s="19"/>
      <c r="CP237" s="19"/>
      <c r="CQ237" s="19"/>
      <c r="CR237" s="19"/>
      <c r="CS237" s="19"/>
      <c r="CT237" s="19"/>
      <c r="CU237" s="19"/>
      <c r="CV237" s="19"/>
      <c r="CW237" s="19"/>
      <c r="CX237" s="19"/>
      <c r="CY237" s="19"/>
      <c r="CZ237" s="19"/>
      <c r="DA237" s="19"/>
      <c r="DB237" s="19"/>
      <c r="DC237" s="19"/>
      <c r="DD237" s="19"/>
      <c r="DE237" s="19"/>
      <c r="DF237" s="19"/>
      <c r="DG237" s="19"/>
      <c r="DH237" s="19"/>
      <c r="DI237" s="19"/>
      <c r="DJ237" s="19"/>
      <c r="DK237" s="19"/>
      <c r="DL237" s="19"/>
      <c r="DM237" s="19"/>
      <c r="DN237" s="19"/>
      <c r="DO237" s="19"/>
      <c r="DP237" s="19"/>
      <c r="DQ237" s="19"/>
      <c r="DR237" s="19"/>
      <c r="DS237" s="19"/>
    </row>
    <row r="238" spans="1:123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  <c r="CK238" s="19"/>
      <c r="CL238" s="19"/>
      <c r="CM238" s="19"/>
      <c r="CN238" s="19"/>
      <c r="CO238" s="19"/>
      <c r="CP238" s="19"/>
      <c r="CQ238" s="19"/>
      <c r="CR238" s="19"/>
      <c r="CS238" s="19"/>
      <c r="CT238" s="19"/>
      <c r="CU238" s="19"/>
      <c r="CV238" s="19"/>
      <c r="CW238" s="19"/>
      <c r="CX238" s="19"/>
      <c r="CY238" s="19"/>
      <c r="CZ238" s="19"/>
      <c r="DA238" s="19"/>
      <c r="DB238" s="19"/>
      <c r="DC238" s="19"/>
      <c r="DD238" s="19"/>
      <c r="DE238" s="19"/>
      <c r="DF238" s="19"/>
      <c r="DG238" s="19"/>
      <c r="DH238" s="19"/>
      <c r="DI238" s="19"/>
      <c r="DJ238" s="19"/>
      <c r="DK238" s="19"/>
      <c r="DL238" s="19"/>
      <c r="DM238" s="19"/>
      <c r="DN238" s="19"/>
      <c r="DO238" s="19"/>
      <c r="DP238" s="19"/>
      <c r="DQ238" s="19"/>
      <c r="DR238" s="19"/>
      <c r="DS238" s="19"/>
    </row>
    <row r="239" spans="1:123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  <c r="CK239" s="19"/>
      <c r="CL239" s="19"/>
      <c r="CM239" s="19"/>
      <c r="CN239" s="19"/>
      <c r="CO239" s="19"/>
      <c r="CP239" s="19"/>
      <c r="CQ239" s="19"/>
      <c r="CR239" s="19"/>
      <c r="CS239" s="19"/>
      <c r="CT239" s="19"/>
      <c r="CU239" s="19"/>
      <c r="CV239" s="19"/>
      <c r="CW239" s="19"/>
      <c r="CX239" s="19"/>
      <c r="CY239" s="19"/>
      <c r="CZ239" s="19"/>
      <c r="DA239" s="19"/>
      <c r="DB239" s="19"/>
      <c r="DC239" s="19"/>
      <c r="DD239" s="19"/>
      <c r="DE239" s="19"/>
      <c r="DF239" s="19"/>
      <c r="DG239" s="19"/>
      <c r="DH239" s="19"/>
      <c r="DI239" s="19"/>
      <c r="DJ239" s="19"/>
      <c r="DK239" s="19"/>
      <c r="DL239" s="19"/>
      <c r="DM239" s="19"/>
      <c r="DN239" s="19"/>
      <c r="DO239" s="19"/>
      <c r="DP239" s="19"/>
      <c r="DQ239" s="19"/>
      <c r="DR239" s="19"/>
      <c r="DS239" s="19"/>
    </row>
    <row r="240" spans="1:123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  <c r="CK240" s="19"/>
      <c r="CL240" s="19"/>
      <c r="CM240" s="19"/>
      <c r="CN240" s="19"/>
      <c r="CO240" s="19"/>
      <c r="CP240" s="19"/>
      <c r="CQ240" s="19"/>
      <c r="CR240" s="19"/>
      <c r="CS240" s="19"/>
      <c r="CT240" s="19"/>
      <c r="CU240" s="19"/>
      <c r="CV240" s="19"/>
      <c r="CW240" s="19"/>
      <c r="CX240" s="19"/>
      <c r="CY240" s="19"/>
      <c r="CZ240" s="19"/>
      <c r="DA240" s="19"/>
      <c r="DB240" s="19"/>
      <c r="DC240" s="19"/>
      <c r="DD240" s="19"/>
      <c r="DE240" s="19"/>
      <c r="DF240" s="19"/>
      <c r="DG240" s="19"/>
      <c r="DH240" s="19"/>
      <c r="DI240" s="19"/>
      <c r="DJ240" s="19"/>
      <c r="DK240" s="19"/>
      <c r="DL240" s="19"/>
      <c r="DM240" s="19"/>
      <c r="DN240" s="19"/>
      <c r="DO240" s="19"/>
      <c r="DP240" s="19"/>
      <c r="DQ240" s="19"/>
      <c r="DR240" s="19"/>
      <c r="DS240" s="19"/>
    </row>
    <row r="241" spans="1:123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  <c r="CK241" s="19"/>
      <c r="CL241" s="19"/>
      <c r="CM241" s="19"/>
      <c r="CN241" s="19"/>
      <c r="CO241" s="19"/>
      <c r="CP241" s="19"/>
      <c r="CQ241" s="19"/>
      <c r="CR241" s="19"/>
      <c r="CS241" s="19"/>
      <c r="CT241" s="19"/>
      <c r="CU241" s="19"/>
      <c r="CV241" s="19"/>
      <c r="CW241" s="19"/>
      <c r="CX241" s="19"/>
      <c r="CY241" s="19"/>
      <c r="CZ241" s="19"/>
      <c r="DA241" s="19"/>
      <c r="DB241" s="19"/>
      <c r="DC241" s="19"/>
      <c r="DD241" s="19"/>
      <c r="DE241" s="19"/>
      <c r="DF241" s="19"/>
      <c r="DG241" s="19"/>
      <c r="DH241" s="19"/>
      <c r="DI241" s="19"/>
      <c r="DJ241" s="19"/>
      <c r="DK241" s="19"/>
      <c r="DL241" s="19"/>
      <c r="DM241" s="19"/>
      <c r="DN241" s="19"/>
      <c r="DO241" s="19"/>
      <c r="DP241" s="19"/>
      <c r="DQ241" s="19"/>
      <c r="DR241" s="19"/>
      <c r="DS241" s="19"/>
    </row>
    <row r="242" spans="1:123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  <c r="CK242" s="19"/>
      <c r="CL242" s="19"/>
      <c r="CM242" s="19"/>
      <c r="CN242" s="19"/>
      <c r="CO242" s="19"/>
      <c r="CP242" s="19"/>
      <c r="CQ242" s="19"/>
      <c r="CR242" s="19"/>
      <c r="CS242" s="19"/>
      <c r="CT242" s="19"/>
      <c r="CU242" s="19"/>
      <c r="CV242" s="19"/>
      <c r="CW242" s="19"/>
      <c r="CX242" s="19"/>
      <c r="CY242" s="19"/>
      <c r="CZ242" s="19"/>
      <c r="DA242" s="19"/>
      <c r="DB242" s="19"/>
      <c r="DC242" s="19"/>
      <c r="DD242" s="19"/>
      <c r="DE242" s="19"/>
      <c r="DF242" s="19"/>
      <c r="DG242" s="19"/>
      <c r="DH242" s="19"/>
      <c r="DI242" s="19"/>
      <c r="DJ242" s="19"/>
      <c r="DK242" s="19"/>
      <c r="DL242" s="19"/>
      <c r="DM242" s="19"/>
      <c r="DN242" s="19"/>
      <c r="DO242" s="19"/>
      <c r="DP242" s="19"/>
      <c r="DQ242" s="19"/>
      <c r="DR242" s="19"/>
      <c r="DS242" s="19"/>
    </row>
    <row r="243" spans="1:123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  <c r="CK243" s="19"/>
      <c r="CL243" s="19"/>
      <c r="CM243" s="19"/>
      <c r="CN243" s="19"/>
      <c r="CO243" s="19"/>
      <c r="CP243" s="19"/>
      <c r="CQ243" s="19"/>
      <c r="CR243" s="19"/>
      <c r="CS243" s="19"/>
      <c r="CT243" s="19"/>
      <c r="CU243" s="19"/>
      <c r="CV243" s="19"/>
      <c r="CW243" s="19"/>
      <c r="CX243" s="19"/>
      <c r="CY243" s="19"/>
      <c r="CZ243" s="19"/>
      <c r="DA243" s="19"/>
      <c r="DB243" s="19"/>
      <c r="DC243" s="19"/>
      <c r="DD243" s="19"/>
      <c r="DE243" s="19"/>
      <c r="DF243" s="19"/>
      <c r="DG243" s="19"/>
      <c r="DH243" s="19"/>
      <c r="DI243" s="19"/>
      <c r="DJ243" s="19"/>
      <c r="DK243" s="19"/>
      <c r="DL243" s="19"/>
      <c r="DM243" s="19"/>
      <c r="DN243" s="19"/>
      <c r="DO243" s="19"/>
      <c r="DP243" s="19"/>
      <c r="DQ243" s="19"/>
      <c r="DR243" s="19"/>
      <c r="DS243" s="19"/>
    </row>
    <row r="244" spans="1:123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  <c r="CK244" s="19"/>
      <c r="CL244" s="19"/>
      <c r="CM244" s="19"/>
      <c r="CN244" s="19"/>
      <c r="CO244" s="19"/>
      <c r="CP244" s="19"/>
      <c r="CQ244" s="19"/>
      <c r="CR244" s="19"/>
      <c r="CS244" s="19"/>
      <c r="CT244" s="19"/>
      <c r="CU244" s="19"/>
      <c r="CV244" s="19"/>
      <c r="CW244" s="19"/>
      <c r="CX244" s="19"/>
      <c r="CY244" s="19"/>
      <c r="CZ244" s="19"/>
      <c r="DA244" s="19"/>
      <c r="DB244" s="19"/>
      <c r="DC244" s="19"/>
      <c r="DD244" s="19"/>
      <c r="DE244" s="19"/>
      <c r="DF244" s="19"/>
      <c r="DG244" s="19"/>
      <c r="DH244" s="19"/>
      <c r="DI244" s="19"/>
      <c r="DJ244" s="19"/>
      <c r="DK244" s="19"/>
      <c r="DL244" s="19"/>
      <c r="DM244" s="19"/>
      <c r="DN244" s="19"/>
      <c r="DO244" s="19"/>
      <c r="DP244" s="19"/>
      <c r="DQ244" s="19"/>
      <c r="DR244" s="19"/>
      <c r="DS244" s="19"/>
    </row>
    <row r="245" spans="1:123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  <c r="CK245" s="19"/>
      <c r="CL245" s="19"/>
      <c r="CM245" s="19"/>
      <c r="CN245" s="19"/>
      <c r="CO245" s="19"/>
      <c r="CP245" s="19"/>
      <c r="CQ245" s="19"/>
      <c r="CR245" s="19"/>
      <c r="CS245" s="19"/>
      <c r="CT245" s="19"/>
      <c r="CU245" s="19"/>
      <c r="CV245" s="19"/>
      <c r="CW245" s="19"/>
      <c r="CX245" s="19"/>
      <c r="CY245" s="19"/>
      <c r="CZ245" s="19"/>
      <c r="DA245" s="19"/>
      <c r="DB245" s="19"/>
      <c r="DC245" s="19"/>
      <c r="DD245" s="19"/>
      <c r="DE245" s="19"/>
      <c r="DF245" s="19"/>
      <c r="DG245" s="19"/>
      <c r="DH245" s="19"/>
      <c r="DI245" s="19"/>
      <c r="DJ245" s="19"/>
      <c r="DK245" s="19"/>
      <c r="DL245" s="19"/>
      <c r="DM245" s="19"/>
      <c r="DN245" s="19"/>
      <c r="DO245" s="19"/>
      <c r="DP245" s="19"/>
      <c r="DQ245" s="19"/>
      <c r="DR245" s="19"/>
      <c r="DS245" s="19"/>
    </row>
    <row r="246" spans="1:123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  <c r="CK246" s="19"/>
      <c r="CL246" s="19"/>
      <c r="CM246" s="19"/>
      <c r="CN246" s="19"/>
      <c r="CO246" s="19"/>
      <c r="CP246" s="19"/>
      <c r="CQ246" s="19"/>
      <c r="CR246" s="19"/>
      <c r="CS246" s="19"/>
      <c r="CT246" s="19"/>
      <c r="CU246" s="19"/>
      <c r="CV246" s="19"/>
      <c r="CW246" s="19"/>
      <c r="CX246" s="19"/>
      <c r="CY246" s="19"/>
      <c r="CZ246" s="19"/>
      <c r="DA246" s="19"/>
      <c r="DB246" s="19"/>
      <c r="DC246" s="19"/>
      <c r="DD246" s="19"/>
      <c r="DE246" s="19"/>
      <c r="DF246" s="19"/>
      <c r="DG246" s="19"/>
      <c r="DH246" s="19"/>
      <c r="DI246" s="19"/>
      <c r="DJ246" s="19"/>
      <c r="DK246" s="19"/>
      <c r="DL246" s="19"/>
      <c r="DM246" s="19"/>
      <c r="DN246" s="19"/>
      <c r="DO246" s="19"/>
      <c r="DP246" s="19"/>
      <c r="DQ246" s="19"/>
      <c r="DR246" s="19"/>
      <c r="DS246" s="19"/>
    </row>
    <row r="247" spans="1:123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  <c r="CK247" s="19"/>
      <c r="CL247" s="19"/>
      <c r="CM247" s="19"/>
      <c r="CN247" s="19"/>
      <c r="CO247" s="19"/>
      <c r="CP247" s="19"/>
      <c r="CQ247" s="19"/>
      <c r="CR247" s="19"/>
      <c r="CS247" s="19"/>
      <c r="CT247" s="19"/>
      <c r="CU247" s="19"/>
      <c r="CV247" s="19"/>
      <c r="CW247" s="19"/>
      <c r="CX247" s="19"/>
      <c r="CY247" s="19"/>
      <c r="CZ247" s="19"/>
      <c r="DA247" s="19"/>
      <c r="DB247" s="19"/>
      <c r="DC247" s="19"/>
      <c r="DD247" s="19"/>
      <c r="DE247" s="19"/>
      <c r="DF247" s="19"/>
      <c r="DG247" s="19"/>
      <c r="DH247" s="19"/>
      <c r="DI247" s="19"/>
      <c r="DJ247" s="19"/>
      <c r="DK247" s="19"/>
      <c r="DL247" s="19"/>
      <c r="DM247" s="19"/>
      <c r="DN247" s="19"/>
      <c r="DO247" s="19"/>
      <c r="DP247" s="19"/>
      <c r="DQ247" s="19"/>
      <c r="DR247" s="19"/>
      <c r="DS247" s="19"/>
    </row>
    <row r="248" spans="1:123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  <c r="CK248" s="19"/>
      <c r="CL248" s="19"/>
      <c r="CM248" s="19"/>
      <c r="CN248" s="19"/>
      <c r="CO248" s="19"/>
      <c r="CP248" s="19"/>
      <c r="CQ248" s="19"/>
      <c r="CR248" s="19"/>
      <c r="CS248" s="19"/>
      <c r="CT248" s="19"/>
      <c r="CU248" s="19"/>
      <c r="CV248" s="19"/>
      <c r="CW248" s="19"/>
      <c r="CX248" s="19"/>
      <c r="CY248" s="19"/>
      <c r="CZ248" s="19"/>
      <c r="DA248" s="19"/>
      <c r="DB248" s="19"/>
      <c r="DC248" s="19"/>
      <c r="DD248" s="19"/>
      <c r="DE248" s="19"/>
      <c r="DF248" s="19"/>
      <c r="DG248" s="19"/>
      <c r="DH248" s="19"/>
      <c r="DI248" s="19"/>
      <c r="DJ248" s="19"/>
      <c r="DK248" s="19"/>
      <c r="DL248" s="19"/>
      <c r="DM248" s="19"/>
      <c r="DN248" s="19"/>
      <c r="DO248" s="19"/>
      <c r="DP248" s="19"/>
      <c r="DQ248" s="19"/>
      <c r="DR248" s="19"/>
      <c r="DS248" s="19"/>
    </row>
    <row r="249" spans="1:123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  <c r="CK249" s="19"/>
      <c r="CL249" s="19"/>
      <c r="CM249" s="19"/>
      <c r="CN249" s="19"/>
      <c r="CO249" s="19"/>
      <c r="CP249" s="19"/>
      <c r="CQ249" s="19"/>
      <c r="CR249" s="19"/>
      <c r="CS249" s="19"/>
      <c r="CT249" s="19"/>
      <c r="CU249" s="19"/>
      <c r="CV249" s="19"/>
      <c r="CW249" s="19"/>
      <c r="CX249" s="19"/>
      <c r="CY249" s="19"/>
      <c r="CZ249" s="19"/>
      <c r="DA249" s="19"/>
      <c r="DB249" s="19"/>
      <c r="DC249" s="19"/>
      <c r="DD249" s="19"/>
      <c r="DE249" s="19"/>
      <c r="DF249" s="19"/>
      <c r="DG249" s="19"/>
      <c r="DH249" s="19"/>
      <c r="DI249" s="19"/>
      <c r="DJ249" s="19"/>
      <c r="DK249" s="19"/>
      <c r="DL249" s="19"/>
      <c r="DM249" s="19"/>
      <c r="DN249" s="19"/>
      <c r="DO249" s="19"/>
      <c r="DP249" s="19"/>
      <c r="DQ249" s="19"/>
      <c r="DR249" s="19"/>
      <c r="DS249" s="19"/>
    </row>
    <row r="250" spans="1:123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  <c r="CK250" s="19"/>
      <c r="CL250" s="19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  <c r="DD250" s="19"/>
      <c r="DE250" s="19"/>
      <c r="DF250" s="19"/>
      <c r="DG250" s="19"/>
      <c r="DH250" s="19"/>
      <c r="DI250" s="19"/>
      <c r="DJ250" s="19"/>
      <c r="DK250" s="19"/>
      <c r="DL250" s="19"/>
      <c r="DM250" s="19"/>
      <c r="DN250" s="19"/>
      <c r="DO250" s="19"/>
      <c r="DP250" s="19"/>
      <c r="DQ250" s="19"/>
      <c r="DR250" s="19"/>
      <c r="DS250" s="19"/>
    </row>
    <row r="251" spans="1:123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  <c r="CK251" s="19"/>
      <c r="CL251" s="19"/>
      <c r="CM251" s="19"/>
      <c r="CN251" s="19"/>
      <c r="CO251" s="19"/>
      <c r="CP251" s="19"/>
      <c r="CQ251" s="19"/>
      <c r="CR251" s="19"/>
      <c r="CS251" s="19"/>
      <c r="CT251" s="19"/>
      <c r="CU251" s="19"/>
      <c r="CV251" s="19"/>
      <c r="CW251" s="19"/>
      <c r="CX251" s="19"/>
      <c r="CY251" s="19"/>
      <c r="CZ251" s="19"/>
      <c r="DA251" s="19"/>
      <c r="DB251" s="19"/>
      <c r="DC251" s="19"/>
      <c r="DD251" s="19"/>
      <c r="DE251" s="19"/>
      <c r="DF251" s="19"/>
      <c r="DG251" s="19"/>
      <c r="DH251" s="19"/>
      <c r="DI251" s="19"/>
      <c r="DJ251" s="19"/>
      <c r="DK251" s="19"/>
      <c r="DL251" s="19"/>
      <c r="DM251" s="19"/>
      <c r="DN251" s="19"/>
      <c r="DO251" s="19"/>
      <c r="DP251" s="19"/>
      <c r="DQ251" s="19"/>
      <c r="DR251" s="19"/>
      <c r="DS251" s="19"/>
    </row>
    <row r="252" spans="1:123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  <c r="CK252" s="19"/>
      <c r="CL252" s="19"/>
      <c r="CM252" s="19"/>
      <c r="CN252" s="19"/>
      <c r="CO252" s="19"/>
      <c r="CP252" s="19"/>
      <c r="CQ252" s="19"/>
      <c r="CR252" s="19"/>
      <c r="CS252" s="19"/>
      <c r="CT252" s="19"/>
      <c r="CU252" s="19"/>
      <c r="CV252" s="19"/>
      <c r="CW252" s="19"/>
      <c r="CX252" s="19"/>
      <c r="CY252" s="19"/>
      <c r="CZ252" s="19"/>
      <c r="DA252" s="19"/>
      <c r="DB252" s="19"/>
      <c r="DC252" s="19"/>
      <c r="DD252" s="19"/>
      <c r="DE252" s="19"/>
      <c r="DF252" s="19"/>
      <c r="DG252" s="19"/>
      <c r="DH252" s="19"/>
      <c r="DI252" s="19"/>
      <c r="DJ252" s="19"/>
      <c r="DK252" s="19"/>
      <c r="DL252" s="19"/>
      <c r="DM252" s="19"/>
      <c r="DN252" s="19"/>
      <c r="DO252" s="19"/>
      <c r="DP252" s="19"/>
      <c r="DQ252" s="19"/>
      <c r="DR252" s="19"/>
      <c r="DS252" s="19"/>
    </row>
    <row r="253" spans="1:123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  <c r="CK253" s="19"/>
      <c r="CL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  <c r="DD253" s="19"/>
      <c r="DE253" s="19"/>
      <c r="DF253" s="19"/>
      <c r="DG253" s="19"/>
      <c r="DH253" s="19"/>
      <c r="DI253" s="19"/>
      <c r="DJ253" s="19"/>
      <c r="DK253" s="19"/>
      <c r="DL253" s="19"/>
      <c r="DM253" s="19"/>
      <c r="DN253" s="19"/>
      <c r="DO253" s="19"/>
      <c r="DP253" s="19"/>
      <c r="DQ253" s="19"/>
      <c r="DR253" s="19"/>
      <c r="DS253" s="19"/>
    </row>
    <row r="254" spans="1:123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  <c r="CK254" s="19"/>
      <c r="CL254" s="19"/>
      <c r="CM254" s="19"/>
      <c r="CN254" s="19"/>
      <c r="CO254" s="19"/>
      <c r="CP254" s="19"/>
      <c r="CQ254" s="19"/>
      <c r="CR254" s="19"/>
      <c r="CS254" s="19"/>
      <c r="CT254" s="19"/>
      <c r="CU254" s="19"/>
      <c r="CV254" s="19"/>
      <c r="CW254" s="19"/>
      <c r="CX254" s="19"/>
      <c r="CY254" s="19"/>
      <c r="CZ254" s="19"/>
      <c r="DA254" s="19"/>
      <c r="DB254" s="19"/>
      <c r="DC254" s="19"/>
      <c r="DD254" s="19"/>
      <c r="DE254" s="19"/>
      <c r="DF254" s="19"/>
      <c r="DG254" s="19"/>
      <c r="DH254" s="19"/>
      <c r="DI254" s="19"/>
      <c r="DJ254" s="19"/>
      <c r="DK254" s="19"/>
      <c r="DL254" s="19"/>
      <c r="DM254" s="19"/>
      <c r="DN254" s="19"/>
      <c r="DO254" s="19"/>
      <c r="DP254" s="19"/>
      <c r="DQ254" s="19"/>
      <c r="DR254" s="19"/>
      <c r="DS254" s="19"/>
    </row>
    <row r="255" spans="1:123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  <c r="CK255" s="19"/>
      <c r="CL255" s="19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  <c r="DD255" s="19"/>
      <c r="DE255" s="19"/>
      <c r="DF255" s="19"/>
      <c r="DG255" s="19"/>
      <c r="DH255" s="19"/>
      <c r="DI255" s="19"/>
      <c r="DJ255" s="19"/>
      <c r="DK255" s="19"/>
      <c r="DL255" s="19"/>
      <c r="DM255" s="19"/>
      <c r="DN255" s="19"/>
      <c r="DO255" s="19"/>
      <c r="DP255" s="19"/>
      <c r="DQ255" s="19"/>
      <c r="DR255" s="19"/>
      <c r="DS255" s="19"/>
    </row>
    <row r="256" spans="1:123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  <c r="CK256" s="19"/>
      <c r="CL256" s="19"/>
      <c r="CM256" s="19"/>
      <c r="CN256" s="19"/>
      <c r="CO256" s="19"/>
      <c r="CP256" s="19"/>
      <c r="CQ256" s="19"/>
      <c r="CR256" s="19"/>
      <c r="CS256" s="19"/>
      <c r="CT256" s="19"/>
      <c r="CU256" s="19"/>
      <c r="CV256" s="19"/>
      <c r="CW256" s="19"/>
      <c r="CX256" s="19"/>
      <c r="CY256" s="19"/>
      <c r="CZ256" s="19"/>
      <c r="DA256" s="19"/>
      <c r="DB256" s="19"/>
      <c r="DC256" s="19"/>
      <c r="DD256" s="19"/>
      <c r="DE256" s="19"/>
      <c r="DF256" s="19"/>
      <c r="DG256" s="19"/>
      <c r="DH256" s="19"/>
      <c r="DI256" s="19"/>
      <c r="DJ256" s="19"/>
      <c r="DK256" s="19"/>
      <c r="DL256" s="19"/>
      <c r="DM256" s="19"/>
      <c r="DN256" s="19"/>
      <c r="DO256" s="19"/>
      <c r="DP256" s="19"/>
      <c r="DQ256" s="19"/>
      <c r="DR256" s="19"/>
      <c r="DS256" s="19"/>
    </row>
    <row r="257" spans="1:123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  <c r="CK257" s="19"/>
      <c r="CL257" s="19"/>
      <c r="CM257" s="19"/>
      <c r="CN257" s="19"/>
      <c r="CO257" s="19"/>
      <c r="CP257" s="19"/>
      <c r="CQ257" s="19"/>
      <c r="CR257" s="19"/>
      <c r="CS257" s="19"/>
      <c r="CT257" s="19"/>
      <c r="CU257" s="19"/>
      <c r="CV257" s="19"/>
      <c r="CW257" s="19"/>
      <c r="CX257" s="19"/>
      <c r="CY257" s="19"/>
      <c r="CZ257" s="19"/>
      <c r="DA257" s="19"/>
      <c r="DB257" s="19"/>
      <c r="DC257" s="19"/>
      <c r="DD257" s="19"/>
      <c r="DE257" s="19"/>
      <c r="DF257" s="19"/>
      <c r="DG257" s="19"/>
      <c r="DH257" s="19"/>
      <c r="DI257" s="19"/>
      <c r="DJ257" s="19"/>
      <c r="DK257" s="19"/>
      <c r="DL257" s="19"/>
      <c r="DM257" s="19"/>
      <c r="DN257" s="19"/>
      <c r="DO257" s="19"/>
      <c r="DP257" s="19"/>
      <c r="DQ257" s="19"/>
      <c r="DR257" s="19"/>
      <c r="DS257" s="19"/>
    </row>
    <row r="258" spans="1:123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  <c r="CK258" s="19"/>
      <c r="CL258" s="19"/>
      <c r="CM258" s="19"/>
      <c r="CN258" s="19"/>
      <c r="CO258" s="19"/>
      <c r="CP258" s="19"/>
      <c r="CQ258" s="19"/>
      <c r="CR258" s="19"/>
      <c r="CS258" s="19"/>
      <c r="CT258" s="19"/>
      <c r="CU258" s="19"/>
      <c r="CV258" s="19"/>
      <c r="CW258" s="19"/>
      <c r="CX258" s="19"/>
      <c r="CY258" s="19"/>
      <c r="CZ258" s="19"/>
      <c r="DA258" s="19"/>
      <c r="DB258" s="19"/>
      <c r="DC258" s="19"/>
      <c r="DD258" s="19"/>
      <c r="DE258" s="19"/>
      <c r="DF258" s="19"/>
      <c r="DG258" s="19"/>
      <c r="DH258" s="19"/>
      <c r="DI258" s="19"/>
      <c r="DJ258" s="19"/>
      <c r="DK258" s="19"/>
      <c r="DL258" s="19"/>
      <c r="DM258" s="19"/>
      <c r="DN258" s="19"/>
      <c r="DO258" s="19"/>
      <c r="DP258" s="19"/>
      <c r="DQ258" s="19"/>
      <c r="DR258" s="19"/>
      <c r="DS258" s="19"/>
    </row>
    <row r="259" spans="1:123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BX259" s="19"/>
      <c r="BY259" s="19"/>
      <c r="BZ259" s="19"/>
      <c r="CA259" s="19"/>
      <c r="CB259" s="19"/>
      <c r="CC259" s="19"/>
      <c r="CD259" s="19"/>
      <c r="CE259" s="19"/>
      <c r="CF259" s="19"/>
      <c r="CG259" s="19"/>
      <c r="CH259" s="19"/>
      <c r="CI259" s="19"/>
      <c r="CJ259" s="19"/>
      <c r="CK259" s="19"/>
      <c r="CL259" s="19"/>
      <c r="CM259" s="19"/>
      <c r="CN259" s="19"/>
      <c r="CO259" s="19"/>
      <c r="CP259" s="19"/>
      <c r="CQ259" s="19"/>
      <c r="CR259" s="19"/>
      <c r="CS259" s="19"/>
      <c r="CT259" s="19"/>
      <c r="CU259" s="19"/>
      <c r="CV259" s="19"/>
      <c r="CW259" s="19"/>
      <c r="CX259" s="19"/>
      <c r="CY259" s="19"/>
      <c r="CZ259" s="19"/>
      <c r="DA259" s="19"/>
      <c r="DB259" s="19"/>
      <c r="DC259" s="19"/>
      <c r="DD259" s="19"/>
      <c r="DE259" s="19"/>
      <c r="DF259" s="19"/>
      <c r="DG259" s="19"/>
      <c r="DH259" s="19"/>
      <c r="DI259" s="19"/>
      <c r="DJ259" s="19"/>
      <c r="DK259" s="19"/>
      <c r="DL259" s="19"/>
      <c r="DM259" s="19"/>
      <c r="DN259" s="19"/>
      <c r="DO259" s="19"/>
      <c r="DP259" s="19"/>
      <c r="DQ259" s="19"/>
      <c r="DR259" s="19"/>
      <c r="DS259" s="19"/>
    </row>
    <row r="260" spans="1:123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  <c r="CK260" s="19"/>
      <c r="CL260" s="19"/>
      <c r="CM260" s="19"/>
      <c r="CN260" s="19"/>
      <c r="CO260" s="19"/>
      <c r="CP260" s="19"/>
      <c r="CQ260" s="19"/>
      <c r="CR260" s="19"/>
      <c r="CS260" s="19"/>
      <c r="CT260" s="19"/>
      <c r="CU260" s="19"/>
      <c r="CV260" s="19"/>
      <c r="CW260" s="19"/>
      <c r="CX260" s="19"/>
      <c r="CY260" s="19"/>
      <c r="CZ260" s="19"/>
      <c r="DA260" s="19"/>
      <c r="DB260" s="19"/>
      <c r="DC260" s="19"/>
      <c r="DD260" s="19"/>
      <c r="DE260" s="19"/>
      <c r="DF260" s="19"/>
      <c r="DG260" s="19"/>
      <c r="DH260" s="19"/>
      <c r="DI260" s="19"/>
      <c r="DJ260" s="19"/>
      <c r="DK260" s="19"/>
      <c r="DL260" s="19"/>
      <c r="DM260" s="19"/>
      <c r="DN260" s="19"/>
      <c r="DO260" s="19"/>
      <c r="DP260" s="19"/>
      <c r="DQ260" s="19"/>
      <c r="DR260" s="19"/>
      <c r="DS260" s="19"/>
    </row>
    <row r="261" spans="1:123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</row>
    <row r="262" spans="1:123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BX262" s="19"/>
      <c r="BY262" s="19"/>
      <c r="BZ262" s="19"/>
      <c r="CA262" s="19"/>
      <c r="CB262" s="19"/>
      <c r="CC262" s="19"/>
      <c r="CD262" s="19"/>
      <c r="CE262" s="19"/>
      <c r="CF262" s="19"/>
      <c r="CG262" s="19"/>
      <c r="CH262" s="19"/>
      <c r="CI262" s="19"/>
      <c r="CJ262" s="19"/>
      <c r="CK262" s="19"/>
      <c r="CL262" s="19"/>
      <c r="CM262" s="19"/>
      <c r="CN262" s="19"/>
      <c r="CO262" s="19"/>
      <c r="CP262" s="19"/>
      <c r="CQ262" s="19"/>
      <c r="CR262" s="19"/>
      <c r="CS262" s="19"/>
      <c r="CT262" s="19"/>
      <c r="CU262" s="19"/>
      <c r="CV262" s="19"/>
      <c r="CW262" s="19"/>
      <c r="CX262" s="19"/>
      <c r="CY262" s="19"/>
      <c r="CZ262" s="19"/>
      <c r="DA262" s="19"/>
      <c r="DB262" s="19"/>
      <c r="DC262" s="19"/>
      <c r="DD262" s="19"/>
      <c r="DE262" s="19"/>
      <c r="DF262" s="19"/>
      <c r="DG262" s="19"/>
      <c r="DH262" s="19"/>
      <c r="DI262" s="19"/>
      <c r="DJ262" s="19"/>
      <c r="DK262" s="19"/>
      <c r="DL262" s="19"/>
      <c r="DM262" s="19"/>
      <c r="DN262" s="19"/>
      <c r="DO262" s="19"/>
      <c r="DP262" s="19"/>
      <c r="DQ262" s="19"/>
      <c r="DR262" s="19"/>
      <c r="DS262" s="19"/>
    </row>
    <row r="263" spans="1:123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BX263" s="19"/>
      <c r="BY263" s="19"/>
      <c r="BZ263" s="19"/>
      <c r="CA263" s="19"/>
      <c r="CB263" s="19"/>
      <c r="CC263" s="19"/>
      <c r="CD263" s="19"/>
      <c r="CE263" s="19"/>
      <c r="CF263" s="19"/>
      <c r="CG263" s="19"/>
      <c r="CH263" s="19"/>
      <c r="CI263" s="19"/>
      <c r="CJ263" s="19"/>
      <c r="CK263" s="19"/>
      <c r="CL263" s="19"/>
      <c r="CM263" s="19"/>
      <c r="CN263" s="19"/>
      <c r="CO263" s="19"/>
      <c r="CP263" s="19"/>
      <c r="CQ263" s="19"/>
      <c r="CR263" s="19"/>
      <c r="CS263" s="19"/>
      <c r="CT263" s="19"/>
      <c r="CU263" s="19"/>
      <c r="CV263" s="19"/>
      <c r="CW263" s="19"/>
      <c r="CX263" s="19"/>
      <c r="CY263" s="19"/>
      <c r="CZ263" s="19"/>
      <c r="DA263" s="19"/>
      <c r="DB263" s="19"/>
      <c r="DC263" s="19"/>
      <c r="DD263" s="19"/>
      <c r="DE263" s="19"/>
      <c r="DF263" s="19"/>
      <c r="DG263" s="19"/>
      <c r="DH263" s="19"/>
      <c r="DI263" s="19"/>
      <c r="DJ263" s="19"/>
      <c r="DK263" s="19"/>
      <c r="DL263" s="19"/>
      <c r="DM263" s="19"/>
      <c r="DN263" s="19"/>
      <c r="DO263" s="19"/>
      <c r="DP263" s="19"/>
      <c r="DQ263" s="19"/>
      <c r="DR263" s="19"/>
      <c r="DS263" s="19"/>
    </row>
    <row r="264" spans="1:123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BX264" s="19"/>
      <c r="BY264" s="19"/>
      <c r="BZ264" s="19"/>
      <c r="CA264" s="19"/>
      <c r="CB264" s="19"/>
      <c r="CC264" s="19"/>
      <c r="CD264" s="19"/>
      <c r="CE264" s="19"/>
      <c r="CF264" s="19"/>
      <c r="CG264" s="19"/>
      <c r="CH264" s="19"/>
      <c r="CI264" s="19"/>
      <c r="CJ264" s="19"/>
      <c r="CK264" s="19"/>
      <c r="CL264" s="19"/>
      <c r="CM264" s="19"/>
      <c r="CN264" s="19"/>
      <c r="CO264" s="19"/>
      <c r="CP264" s="19"/>
      <c r="CQ264" s="19"/>
      <c r="CR264" s="19"/>
      <c r="CS264" s="19"/>
      <c r="CT264" s="19"/>
      <c r="CU264" s="19"/>
      <c r="CV264" s="19"/>
      <c r="CW264" s="19"/>
      <c r="CX264" s="19"/>
      <c r="CY264" s="19"/>
      <c r="CZ264" s="19"/>
      <c r="DA264" s="19"/>
      <c r="DB264" s="19"/>
      <c r="DC264" s="19"/>
      <c r="DD264" s="19"/>
      <c r="DE264" s="19"/>
      <c r="DF264" s="19"/>
      <c r="DG264" s="19"/>
      <c r="DH264" s="19"/>
      <c r="DI264" s="19"/>
      <c r="DJ264" s="19"/>
      <c r="DK264" s="19"/>
      <c r="DL264" s="19"/>
      <c r="DM264" s="19"/>
      <c r="DN264" s="19"/>
      <c r="DO264" s="19"/>
      <c r="DP264" s="19"/>
      <c r="DQ264" s="19"/>
      <c r="DR264" s="19"/>
      <c r="DS264" s="19"/>
    </row>
    <row r="265" spans="1:123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BX265" s="19"/>
      <c r="BY265" s="19"/>
      <c r="BZ265" s="19"/>
      <c r="CA265" s="19"/>
      <c r="CB265" s="19"/>
      <c r="CC265" s="19"/>
      <c r="CD265" s="19"/>
      <c r="CE265" s="19"/>
      <c r="CF265" s="19"/>
      <c r="CG265" s="19"/>
      <c r="CH265" s="19"/>
      <c r="CI265" s="19"/>
      <c r="CJ265" s="19"/>
      <c r="CK265" s="19"/>
      <c r="CL265" s="19"/>
      <c r="CM265" s="19"/>
      <c r="CN265" s="19"/>
      <c r="CO265" s="19"/>
      <c r="CP265" s="19"/>
      <c r="CQ265" s="19"/>
      <c r="CR265" s="19"/>
      <c r="CS265" s="19"/>
      <c r="CT265" s="19"/>
      <c r="CU265" s="19"/>
      <c r="CV265" s="19"/>
      <c r="CW265" s="19"/>
      <c r="CX265" s="19"/>
      <c r="CY265" s="19"/>
      <c r="CZ265" s="19"/>
      <c r="DA265" s="19"/>
      <c r="DB265" s="19"/>
      <c r="DC265" s="19"/>
      <c r="DD265" s="19"/>
      <c r="DE265" s="19"/>
      <c r="DF265" s="19"/>
      <c r="DG265" s="19"/>
      <c r="DH265" s="19"/>
      <c r="DI265" s="19"/>
      <c r="DJ265" s="19"/>
      <c r="DK265" s="19"/>
      <c r="DL265" s="19"/>
      <c r="DM265" s="19"/>
      <c r="DN265" s="19"/>
      <c r="DO265" s="19"/>
      <c r="DP265" s="19"/>
      <c r="DQ265" s="19"/>
      <c r="DR265" s="19"/>
      <c r="DS265" s="19"/>
    </row>
    <row r="266" spans="1:123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  <c r="DD266" s="19"/>
      <c r="DE266" s="19"/>
      <c r="DF266" s="19"/>
      <c r="DG266" s="19"/>
      <c r="DH266" s="19"/>
      <c r="DI266" s="19"/>
      <c r="DJ266" s="19"/>
      <c r="DK266" s="19"/>
      <c r="DL266" s="19"/>
      <c r="DM266" s="19"/>
      <c r="DN266" s="19"/>
      <c r="DO266" s="19"/>
      <c r="DP266" s="19"/>
      <c r="DQ266" s="19"/>
      <c r="DR266" s="19"/>
      <c r="DS266" s="19"/>
    </row>
    <row r="267" spans="1:123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</row>
    <row r="268" spans="1:123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BX268" s="19"/>
      <c r="BY268" s="19"/>
      <c r="BZ268" s="19"/>
      <c r="CA268" s="19"/>
      <c r="CB268" s="19"/>
      <c r="CC268" s="19"/>
      <c r="CD268" s="19"/>
      <c r="CE268" s="19"/>
      <c r="CF268" s="19"/>
      <c r="CG268" s="19"/>
      <c r="CH268" s="19"/>
      <c r="CI268" s="19"/>
      <c r="CJ268" s="19"/>
      <c r="CK268" s="19"/>
      <c r="CL268" s="19"/>
      <c r="CM268" s="19"/>
      <c r="CN268" s="19"/>
      <c r="CO268" s="19"/>
      <c r="CP268" s="19"/>
      <c r="CQ268" s="19"/>
      <c r="CR268" s="19"/>
      <c r="CS268" s="19"/>
      <c r="CT268" s="19"/>
      <c r="CU268" s="19"/>
      <c r="CV268" s="19"/>
      <c r="CW268" s="19"/>
      <c r="CX268" s="19"/>
      <c r="CY268" s="19"/>
      <c r="CZ268" s="19"/>
      <c r="DA268" s="19"/>
      <c r="DB268" s="19"/>
      <c r="DC268" s="19"/>
      <c r="DD268" s="19"/>
      <c r="DE268" s="19"/>
      <c r="DF268" s="19"/>
      <c r="DG268" s="19"/>
      <c r="DH268" s="19"/>
      <c r="DI268" s="19"/>
      <c r="DJ268" s="19"/>
      <c r="DK268" s="19"/>
      <c r="DL268" s="19"/>
      <c r="DM268" s="19"/>
      <c r="DN268" s="19"/>
      <c r="DO268" s="19"/>
      <c r="DP268" s="19"/>
      <c r="DQ268" s="19"/>
      <c r="DR268" s="19"/>
      <c r="DS268" s="19"/>
    </row>
    <row r="269" spans="1:123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</row>
    <row r="270" spans="1:123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BX270" s="19"/>
      <c r="BY270" s="19"/>
      <c r="BZ270" s="19"/>
      <c r="CA270" s="19"/>
      <c r="CB270" s="19"/>
      <c r="CC270" s="19"/>
      <c r="CD270" s="19"/>
      <c r="CE270" s="19"/>
      <c r="CF270" s="19"/>
      <c r="CG270" s="19"/>
      <c r="CH270" s="19"/>
      <c r="CI270" s="19"/>
      <c r="CJ270" s="19"/>
      <c r="CK270" s="19"/>
      <c r="CL270" s="19"/>
      <c r="CM270" s="19"/>
      <c r="CN270" s="19"/>
      <c r="CO270" s="19"/>
      <c r="CP270" s="19"/>
      <c r="CQ270" s="19"/>
      <c r="CR270" s="19"/>
      <c r="CS270" s="19"/>
      <c r="CT270" s="19"/>
      <c r="CU270" s="19"/>
      <c r="CV270" s="19"/>
      <c r="CW270" s="19"/>
      <c r="CX270" s="19"/>
      <c r="CY270" s="19"/>
      <c r="CZ270" s="19"/>
      <c r="DA270" s="19"/>
      <c r="DB270" s="19"/>
      <c r="DC270" s="19"/>
      <c r="DD270" s="19"/>
      <c r="DE270" s="19"/>
      <c r="DF270" s="19"/>
      <c r="DG270" s="19"/>
      <c r="DH270" s="19"/>
      <c r="DI270" s="19"/>
      <c r="DJ270" s="19"/>
      <c r="DK270" s="19"/>
      <c r="DL270" s="19"/>
      <c r="DM270" s="19"/>
      <c r="DN270" s="19"/>
      <c r="DO270" s="19"/>
      <c r="DP270" s="19"/>
      <c r="DQ270" s="19"/>
      <c r="DR270" s="19"/>
      <c r="DS270" s="19"/>
    </row>
    <row r="271" spans="1:123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  <c r="CK271" s="19"/>
      <c r="CL271" s="19"/>
      <c r="CM271" s="19"/>
      <c r="CN271" s="19"/>
      <c r="CO271" s="19"/>
      <c r="CP271" s="19"/>
      <c r="CQ271" s="19"/>
      <c r="CR271" s="19"/>
      <c r="CS271" s="19"/>
      <c r="CT271" s="19"/>
      <c r="CU271" s="19"/>
      <c r="CV271" s="19"/>
      <c r="CW271" s="19"/>
      <c r="CX271" s="19"/>
      <c r="CY271" s="19"/>
      <c r="CZ271" s="19"/>
      <c r="DA271" s="19"/>
      <c r="DB271" s="19"/>
      <c r="DC271" s="19"/>
      <c r="DD271" s="19"/>
      <c r="DE271" s="19"/>
      <c r="DF271" s="19"/>
      <c r="DG271" s="19"/>
      <c r="DH271" s="19"/>
      <c r="DI271" s="19"/>
      <c r="DJ271" s="19"/>
      <c r="DK271" s="19"/>
      <c r="DL271" s="19"/>
      <c r="DM271" s="19"/>
      <c r="DN271" s="19"/>
      <c r="DO271" s="19"/>
      <c r="DP271" s="19"/>
      <c r="DQ271" s="19"/>
      <c r="DR271" s="19"/>
      <c r="DS271" s="19"/>
    </row>
    <row r="272" spans="1:123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  <c r="CK272" s="19"/>
      <c r="CL272" s="19"/>
      <c r="CM272" s="19"/>
      <c r="CN272" s="19"/>
      <c r="CO272" s="19"/>
      <c r="CP272" s="19"/>
      <c r="CQ272" s="19"/>
      <c r="CR272" s="19"/>
      <c r="CS272" s="19"/>
      <c r="CT272" s="19"/>
      <c r="CU272" s="19"/>
      <c r="CV272" s="19"/>
      <c r="CW272" s="19"/>
      <c r="CX272" s="19"/>
      <c r="CY272" s="19"/>
      <c r="CZ272" s="19"/>
      <c r="DA272" s="19"/>
      <c r="DB272" s="19"/>
      <c r="DC272" s="19"/>
      <c r="DD272" s="19"/>
      <c r="DE272" s="19"/>
      <c r="DF272" s="19"/>
      <c r="DG272" s="19"/>
      <c r="DH272" s="19"/>
      <c r="DI272" s="19"/>
      <c r="DJ272" s="19"/>
      <c r="DK272" s="19"/>
      <c r="DL272" s="19"/>
      <c r="DM272" s="19"/>
      <c r="DN272" s="19"/>
      <c r="DO272" s="19"/>
      <c r="DP272" s="19"/>
      <c r="DQ272" s="19"/>
      <c r="DR272" s="19"/>
      <c r="DS272" s="19"/>
    </row>
    <row r="273" spans="1:123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  <c r="CK273" s="19"/>
      <c r="CL273" s="19"/>
      <c r="CM273" s="19"/>
      <c r="CN273" s="19"/>
      <c r="CO273" s="19"/>
      <c r="CP273" s="19"/>
      <c r="CQ273" s="19"/>
      <c r="CR273" s="19"/>
      <c r="CS273" s="19"/>
      <c r="CT273" s="19"/>
      <c r="CU273" s="19"/>
      <c r="CV273" s="19"/>
      <c r="CW273" s="19"/>
      <c r="CX273" s="19"/>
      <c r="CY273" s="19"/>
      <c r="CZ273" s="19"/>
      <c r="DA273" s="19"/>
      <c r="DB273" s="19"/>
      <c r="DC273" s="19"/>
      <c r="DD273" s="19"/>
      <c r="DE273" s="19"/>
      <c r="DF273" s="19"/>
      <c r="DG273" s="19"/>
      <c r="DH273" s="19"/>
      <c r="DI273" s="19"/>
      <c r="DJ273" s="19"/>
      <c r="DK273" s="19"/>
      <c r="DL273" s="19"/>
      <c r="DM273" s="19"/>
      <c r="DN273" s="19"/>
      <c r="DO273" s="19"/>
      <c r="DP273" s="19"/>
      <c r="DQ273" s="19"/>
      <c r="DR273" s="19"/>
      <c r="DS273" s="19"/>
    </row>
    <row r="274" spans="1:123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BX274" s="19"/>
      <c r="BY274" s="19"/>
      <c r="BZ274" s="19"/>
      <c r="CA274" s="19"/>
      <c r="CB274" s="19"/>
      <c r="CC274" s="19"/>
      <c r="CD274" s="19"/>
      <c r="CE274" s="19"/>
      <c r="CF274" s="19"/>
      <c r="CG274" s="19"/>
      <c r="CH274" s="19"/>
      <c r="CI274" s="19"/>
      <c r="CJ274" s="19"/>
      <c r="CK274" s="19"/>
      <c r="CL274" s="19"/>
      <c r="CM274" s="19"/>
      <c r="CN274" s="19"/>
      <c r="CO274" s="19"/>
      <c r="CP274" s="19"/>
      <c r="CQ274" s="19"/>
      <c r="CR274" s="19"/>
      <c r="CS274" s="19"/>
      <c r="CT274" s="19"/>
      <c r="CU274" s="19"/>
      <c r="CV274" s="19"/>
      <c r="CW274" s="19"/>
      <c r="CX274" s="19"/>
      <c r="CY274" s="19"/>
      <c r="CZ274" s="19"/>
      <c r="DA274" s="19"/>
      <c r="DB274" s="19"/>
      <c r="DC274" s="19"/>
      <c r="DD274" s="19"/>
      <c r="DE274" s="19"/>
      <c r="DF274" s="19"/>
      <c r="DG274" s="19"/>
      <c r="DH274" s="19"/>
      <c r="DI274" s="19"/>
      <c r="DJ274" s="19"/>
      <c r="DK274" s="19"/>
      <c r="DL274" s="19"/>
      <c r="DM274" s="19"/>
      <c r="DN274" s="19"/>
      <c r="DO274" s="19"/>
      <c r="DP274" s="19"/>
      <c r="DQ274" s="19"/>
      <c r="DR274" s="19"/>
      <c r="DS274" s="19"/>
    </row>
    <row r="275" spans="1:123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19"/>
      <c r="CJ275" s="19"/>
      <c r="CK275" s="19"/>
      <c r="CL275" s="19"/>
      <c r="CM275" s="19"/>
      <c r="CN275" s="19"/>
      <c r="CO275" s="19"/>
      <c r="CP275" s="19"/>
      <c r="CQ275" s="19"/>
      <c r="CR275" s="19"/>
      <c r="CS275" s="19"/>
      <c r="CT275" s="19"/>
      <c r="CU275" s="19"/>
      <c r="CV275" s="19"/>
      <c r="CW275" s="19"/>
      <c r="CX275" s="19"/>
      <c r="CY275" s="19"/>
      <c r="CZ275" s="19"/>
      <c r="DA275" s="19"/>
      <c r="DB275" s="19"/>
      <c r="DC275" s="19"/>
      <c r="DD275" s="19"/>
      <c r="DE275" s="19"/>
      <c r="DF275" s="19"/>
      <c r="DG275" s="19"/>
      <c r="DH275" s="19"/>
      <c r="DI275" s="19"/>
      <c r="DJ275" s="19"/>
      <c r="DK275" s="19"/>
      <c r="DL275" s="19"/>
      <c r="DM275" s="19"/>
      <c r="DN275" s="19"/>
      <c r="DO275" s="19"/>
      <c r="DP275" s="19"/>
      <c r="DQ275" s="19"/>
      <c r="DR275" s="19"/>
      <c r="DS275" s="19"/>
    </row>
    <row r="276" spans="1:123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  <c r="CQ276" s="19"/>
      <c r="CR276" s="19"/>
      <c r="CS276" s="19"/>
      <c r="CT276" s="19"/>
      <c r="CU276" s="19"/>
      <c r="CV276" s="19"/>
      <c r="CW276" s="19"/>
      <c r="CX276" s="19"/>
      <c r="CY276" s="19"/>
      <c r="CZ276" s="19"/>
      <c r="DA276" s="19"/>
      <c r="DB276" s="19"/>
      <c r="DC276" s="19"/>
      <c r="DD276" s="19"/>
      <c r="DE276" s="19"/>
      <c r="DF276" s="19"/>
      <c r="DG276" s="19"/>
      <c r="DH276" s="19"/>
      <c r="DI276" s="19"/>
      <c r="DJ276" s="19"/>
      <c r="DK276" s="19"/>
      <c r="DL276" s="19"/>
      <c r="DM276" s="19"/>
      <c r="DN276" s="19"/>
      <c r="DO276" s="19"/>
      <c r="DP276" s="19"/>
      <c r="DQ276" s="19"/>
      <c r="DR276" s="19"/>
      <c r="DS276" s="19"/>
    </row>
    <row r="277" spans="1:123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</row>
    <row r="278" spans="1:123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  <c r="CK278" s="19"/>
      <c r="CL278" s="19"/>
      <c r="CM278" s="19"/>
      <c r="CN278" s="19"/>
      <c r="CO278" s="19"/>
      <c r="CP278" s="19"/>
      <c r="CQ278" s="19"/>
      <c r="CR278" s="19"/>
      <c r="CS278" s="19"/>
      <c r="CT278" s="19"/>
      <c r="CU278" s="19"/>
      <c r="CV278" s="19"/>
      <c r="CW278" s="19"/>
      <c r="CX278" s="19"/>
      <c r="CY278" s="19"/>
      <c r="CZ278" s="19"/>
      <c r="DA278" s="19"/>
      <c r="DB278" s="19"/>
      <c r="DC278" s="19"/>
      <c r="DD278" s="19"/>
      <c r="DE278" s="19"/>
      <c r="DF278" s="19"/>
      <c r="DG278" s="19"/>
      <c r="DH278" s="19"/>
      <c r="DI278" s="19"/>
      <c r="DJ278" s="19"/>
      <c r="DK278" s="19"/>
      <c r="DL278" s="19"/>
      <c r="DM278" s="19"/>
      <c r="DN278" s="19"/>
      <c r="DO278" s="19"/>
      <c r="DP278" s="19"/>
      <c r="DQ278" s="19"/>
      <c r="DR278" s="19"/>
      <c r="DS278" s="19"/>
    </row>
    <row r="279" spans="1:123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  <c r="DH279" s="19"/>
      <c r="DI279" s="19"/>
      <c r="DJ279" s="19"/>
      <c r="DK279" s="19"/>
      <c r="DL279" s="19"/>
      <c r="DM279" s="19"/>
      <c r="DN279" s="19"/>
      <c r="DO279" s="19"/>
      <c r="DP279" s="19"/>
      <c r="DQ279" s="19"/>
      <c r="DR279" s="19"/>
      <c r="DS279" s="19"/>
    </row>
    <row r="280" spans="1:123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BX280" s="19"/>
      <c r="BY280" s="19"/>
      <c r="BZ280" s="19"/>
      <c r="CA280" s="19"/>
      <c r="CB280" s="19"/>
      <c r="CC280" s="19"/>
      <c r="CD280" s="19"/>
      <c r="CE280" s="19"/>
      <c r="CF280" s="19"/>
      <c r="CG280" s="19"/>
      <c r="CH280" s="19"/>
      <c r="CI280" s="19"/>
      <c r="CJ280" s="19"/>
      <c r="CK280" s="19"/>
      <c r="CL280" s="19"/>
      <c r="CM280" s="19"/>
      <c r="CN280" s="19"/>
      <c r="CO280" s="19"/>
      <c r="CP280" s="19"/>
      <c r="CQ280" s="19"/>
      <c r="CR280" s="19"/>
      <c r="CS280" s="19"/>
      <c r="CT280" s="19"/>
      <c r="CU280" s="19"/>
      <c r="CV280" s="19"/>
      <c r="CW280" s="19"/>
      <c r="CX280" s="19"/>
      <c r="CY280" s="19"/>
      <c r="CZ280" s="19"/>
      <c r="DA280" s="19"/>
      <c r="DB280" s="19"/>
      <c r="DC280" s="19"/>
      <c r="DD280" s="19"/>
      <c r="DE280" s="19"/>
      <c r="DF280" s="19"/>
      <c r="DG280" s="19"/>
      <c r="DH280" s="19"/>
      <c r="DI280" s="19"/>
      <c r="DJ280" s="19"/>
      <c r="DK280" s="19"/>
      <c r="DL280" s="19"/>
      <c r="DM280" s="19"/>
      <c r="DN280" s="19"/>
      <c r="DO280" s="19"/>
      <c r="DP280" s="19"/>
      <c r="DQ280" s="19"/>
      <c r="DR280" s="19"/>
      <c r="DS280" s="19"/>
    </row>
    <row r="281" spans="1:123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  <c r="CK281" s="19"/>
      <c r="CL281" s="19"/>
      <c r="CM281" s="19"/>
      <c r="CN281" s="19"/>
      <c r="CO281" s="19"/>
      <c r="CP281" s="19"/>
      <c r="CQ281" s="19"/>
      <c r="CR281" s="19"/>
      <c r="CS281" s="19"/>
      <c r="CT281" s="19"/>
      <c r="CU281" s="19"/>
      <c r="CV281" s="19"/>
      <c r="CW281" s="19"/>
      <c r="CX281" s="19"/>
      <c r="CY281" s="19"/>
      <c r="CZ281" s="19"/>
      <c r="DA281" s="19"/>
      <c r="DB281" s="19"/>
      <c r="DC281" s="19"/>
      <c r="DD281" s="19"/>
      <c r="DE281" s="19"/>
      <c r="DF281" s="19"/>
      <c r="DG281" s="19"/>
      <c r="DH281" s="19"/>
      <c r="DI281" s="19"/>
      <c r="DJ281" s="19"/>
      <c r="DK281" s="19"/>
      <c r="DL281" s="19"/>
      <c r="DM281" s="19"/>
      <c r="DN281" s="19"/>
      <c r="DO281" s="19"/>
      <c r="DP281" s="19"/>
      <c r="DQ281" s="19"/>
      <c r="DR281" s="19"/>
      <c r="DS281" s="19"/>
    </row>
    <row r="282" spans="1:123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  <c r="CK282" s="19"/>
      <c r="CL282" s="19"/>
      <c r="CM282" s="19"/>
      <c r="CN282" s="19"/>
      <c r="CO282" s="19"/>
      <c r="CP282" s="19"/>
      <c r="CQ282" s="19"/>
      <c r="CR282" s="19"/>
      <c r="CS282" s="19"/>
      <c r="CT282" s="19"/>
      <c r="CU282" s="19"/>
      <c r="CV282" s="19"/>
      <c r="CW282" s="19"/>
      <c r="CX282" s="19"/>
      <c r="CY282" s="19"/>
      <c r="CZ282" s="19"/>
      <c r="DA282" s="19"/>
      <c r="DB282" s="19"/>
      <c r="DC282" s="19"/>
      <c r="DD282" s="19"/>
      <c r="DE282" s="19"/>
      <c r="DF282" s="19"/>
      <c r="DG282" s="19"/>
      <c r="DH282" s="19"/>
      <c r="DI282" s="19"/>
      <c r="DJ282" s="19"/>
      <c r="DK282" s="19"/>
      <c r="DL282" s="19"/>
      <c r="DM282" s="19"/>
      <c r="DN282" s="19"/>
      <c r="DO282" s="19"/>
      <c r="DP282" s="19"/>
      <c r="DQ282" s="19"/>
      <c r="DR282" s="19"/>
      <c r="DS282" s="19"/>
    </row>
    <row r="283" spans="1:123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  <c r="CK283" s="19"/>
      <c r="CL283" s="19"/>
      <c r="CM283" s="19"/>
      <c r="CN283" s="19"/>
      <c r="CO283" s="19"/>
      <c r="CP283" s="19"/>
      <c r="CQ283" s="19"/>
      <c r="CR283" s="19"/>
      <c r="CS283" s="19"/>
      <c r="CT283" s="19"/>
      <c r="CU283" s="19"/>
      <c r="CV283" s="19"/>
      <c r="CW283" s="19"/>
      <c r="CX283" s="19"/>
      <c r="CY283" s="19"/>
      <c r="CZ283" s="19"/>
      <c r="DA283" s="19"/>
      <c r="DB283" s="19"/>
      <c r="DC283" s="19"/>
      <c r="DD283" s="19"/>
      <c r="DE283" s="19"/>
      <c r="DF283" s="19"/>
      <c r="DG283" s="19"/>
      <c r="DH283" s="19"/>
      <c r="DI283" s="19"/>
      <c r="DJ283" s="19"/>
      <c r="DK283" s="19"/>
      <c r="DL283" s="19"/>
      <c r="DM283" s="19"/>
      <c r="DN283" s="19"/>
      <c r="DO283" s="19"/>
      <c r="DP283" s="19"/>
      <c r="DQ283" s="19"/>
      <c r="DR283" s="19"/>
      <c r="DS283" s="19"/>
    </row>
    <row r="284" spans="1:123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BX284" s="19"/>
      <c r="BY284" s="19"/>
      <c r="BZ284" s="19"/>
      <c r="CA284" s="19"/>
      <c r="CB284" s="19"/>
      <c r="CC284" s="19"/>
      <c r="CD284" s="19"/>
      <c r="CE284" s="19"/>
      <c r="CF284" s="19"/>
      <c r="CG284" s="19"/>
      <c r="CH284" s="19"/>
      <c r="CI284" s="19"/>
      <c r="CJ284" s="19"/>
      <c r="CK284" s="19"/>
      <c r="CL284" s="19"/>
      <c r="CM284" s="19"/>
      <c r="CN284" s="19"/>
      <c r="CO284" s="19"/>
      <c r="CP284" s="19"/>
      <c r="CQ284" s="19"/>
      <c r="CR284" s="19"/>
      <c r="CS284" s="19"/>
      <c r="CT284" s="19"/>
      <c r="CU284" s="19"/>
      <c r="CV284" s="19"/>
      <c r="CW284" s="19"/>
      <c r="CX284" s="19"/>
      <c r="CY284" s="19"/>
      <c r="CZ284" s="19"/>
      <c r="DA284" s="19"/>
      <c r="DB284" s="19"/>
      <c r="DC284" s="19"/>
      <c r="DD284" s="19"/>
      <c r="DE284" s="19"/>
      <c r="DF284" s="19"/>
      <c r="DG284" s="19"/>
      <c r="DH284" s="19"/>
      <c r="DI284" s="19"/>
      <c r="DJ284" s="19"/>
      <c r="DK284" s="19"/>
      <c r="DL284" s="19"/>
      <c r="DM284" s="19"/>
      <c r="DN284" s="19"/>
      <c r="DO284" s="19"/>
      <c r="DP284" s="19"/>
      <c r="DQ284" s="19"/>
      <c r="DR284" s="19"/>
      <c r="DS284" s="19"/>
    </row>
    <row r="285" spans="1:123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/>
      <c r="CK285" s="19"/>
      <c r="CL285" s="19"/>
      <c r="CM285" s="19"/>
      <c r="CN285" s="19"/>
      <c r="CO285" s="19"/>
      <c r="CP285" s="19"/>
      <c r="CQ285" s="19"/>
      <c r="CR285" s="19"/>
      <c r="CS285" s="19"/>
      <c r="CT285" s="19"/>
      <c r="CU285" s="19"/>
      <c r="CV285" s="19"/>
      <c r="CW285" s="19"/>
      <c r="CX285" s="19"/>
      <c r="CY285" s="19"/>
      <c r="CZ285" s="19"/>
      <c r="DA285" s="19"/>
      <c r="DB285" s="19"/>
      <c r="DC285" s="19"/>
      <c r="DD285" s="19"/>
      <c r="DE285" s="19"/>
      <c r="DF285" s="19"/>
      <c r="DG285" s="19"/>
      <c r="DH285" s="19"/>
      <c r="DI285" s="19"/>
      <c r="DJ285" s="19"/>
      <c r="DK285" s="19"/>
      <c r="DL285" s="19"/>
      <c r="DM285" s="19"/>
      <c r="DN285" s="19"/>
      <c r="DO285" s="19"/>
      <c r="DP285" s="19"/>
      <c r="DQ285" s="19"/>
      <c r="DR285" s="19"/>
      <c r="DS285" s="19"/>
    </row>
    <row r="286" spans="1:123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BX286" s="19"/>
      <c r="BY286" s="19"/>
      <c r="BZ286" s="19"/>
      <c r="CA286" s="19"/>
      <c r="CB286" s="19"/>
      <c r="CC286" s="19"/>
      <c r="CD286" s="19"/>
      <c r="CE286" s="19"/>
      <c r="CF286" s="19"/>
      <c r="CG286" s="19"/>
      <c r="CH286" s="19"/>
      <c r="CI286" s="19"/>
      <c r="CJ286" s="19"/>
      <c r="CK286" s="19"/>
      <c r="CL286" s="19"/>
      <c r="CM286" s="19"/>
      <c r="CN286" s="19"/>
      <c r="CO286" s="19"/>
      <c r="CP286" s="19"/>
      <c r="CQ286" s="19"/>
      <c r="CR286" s="19"/>
      <c r="CS286" s="19"/>
      <c r="CT286" s="19"/>
      <c r="CU286" s="19"/>
      <c r="CV286" s="19"/>
      <c r="CW286" s="19"/>
      <c r="CX286" s="19"/>
      <c r="CY286" s="19"/>
      <c r="CZ286" s="19"/>
      <c r="DA286" s="19"/>
      <c r="DB286" s="19"/>
      <c r="DC286" s="19"/>
      <c r="DD286" s="19"/>
      <c r="DE286" s="19"/>
      <c r="DF286" s="19"/>
      <c r="DG286" s="19"/>
      <c r="DH286" s="19"/>
      <c r="DI286" s="19"/>
      <c r="DJ286" s="19"/>
      <c r="DK286" s="19"/>
      <c r="DL286" s="19"/>
      <c r="DM286" s="19"/>
      <c r="DN286" s="19"/>
      <c r="DO286" s="19"/>
      <c r="DP286" s="19"/>
      <c r="DQ286" s="19"/>
      <c r="DR286" s="19"/>
      <c r="DS286" s="19"/>
    </row>
    <row r="287" spans="1:123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/>
      <c r="CK287" s="19"/>
      <c r="CL287" s="19"/>
      <c r="CM287" s="19"/>
      <c r="CN287" s="19"/>
      <c r="CO287" s="19"/>
      <c r="CP287" s="19"/>
      <c r="CQ287" s="19"/>
      <c r="CR287" s="19"/>
      <c r="CS287" s="19"/>
      <c r="CT287" s="19"/>
      <c r="CU287" s="19"/>
      <c r="CV287" s="19"/>
      <c r="CW287" s="19"/>
      <c r="CX287" s="19"/>
      <c r="CY287" s="19"/>
      <c r="CZ287" s="19"/>
      <c r="DA287" s="19"/>
      <c r="DB287" s="19"/>
      <c r="DC287" s="19"/>
      <c r="DD287" s="19"/>
      <c r="DE287" s="19"/>
      <c r="DF287" s="19"/>
      <c r="DG287" s="19"/>
      <c r="DH287" s="19"/>
      <c r="DI287" s="19"/>
      <c r="DJ287" s="19"/>
      <c r="DK287" s="19"/>
      <c r="DL287" s="19"/>
      <c r="DM287" s="19"/>
      <c r="DN287" s="19"/>
      <c r="DO287" s="19"/>
      <c r="DP287" s="19"/>
      <c r="DQ287" s="19"/>
      <c r="DR287" s="19"/>
      <c r="DS287" s="19"/>
    </row>
    <row r="288" spans="1:123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  <c r="CK288" s="19"/>
      <c r="CL288" s="19"/>
      <c r="CM288" s="19"/>
      <c r="CN288" s="19"/>
      <c r="CO288" s="19"/>
      <c r="CP288" s="19"/>
      <c r="CQ288" s="19"/>
      <c r="CR288" s="19"/>
      <c r="CS288" s="19"/>
      <c r="CT288" s="19"/>
      <c r="CU288" s="19"/>
      <c r="CV288" s="19"/>
      <c r="CW288" s="19"/>
      <c r="CX288" s="19"/>
      <c r="CY288" s="19"/>
      <c r="CZ288" s="19"/>
      <c r="DA288" s="19"/>
      <c r="DB288" s="19"/>
      <c r="DC288" s="19"/>
      <c r="DD288" s="19"/>
      <c r="DE288" s="19"/>
      <c r="DF288" s="19"/>
      <c r="DG288" s="19"/>
      <c r="DH288" s="19"/>
      <c r="DI288" s="19"/>
      <c r="DJ288" s="19"/>
      <c r="DK288" s="19"/>
      <c r="DL288" s="19"/>
      <c r="DM288" s="19"/>
      <c r="DN288" s="19"/>
      <c r="DO288" s="19"/>
      <c r="DP288" s="19"/>
      <c r="DQ288" s="19"/>
      <c r="DR288" s="19"/>
      <c r="DS288" s="19"/>
    </row>
    <row r="289" spans="1:123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/>
      <c r="CK289" s="19"/>
      <c r="CL289" s="19"/>
      <c r="CM289" s="19"/>
      <c r="CN289" s="19"/>
      <c r="CO289" s="19"/>
      <c r="CP289" s="19"/>
      <c r="CQ289" s="19"/>
      <c r="CR289" s="19"/>
      <c r="CS289" s="19"/>
      <c r="CT289" s="19"/>
      <c r="CU289" s="19"/>
      <c r="CV289" s="19"/>
      <c r="CW289" s="19"/>
      <c r="CX289" s="19"/>
      <c r="CY289" s="19"/>
      <c r="CZ289" s="19"/>
      <c r="DA289" s="19"/>
      <c r="DB289" s="19"/>
      <c r="DC289" s="19"/>
      <c r="DD289" s="19"/>
      <c r="DE289" s="19"/>
      <c r="DF289" s="19"/>
      <c r="DG289" s="19"/>
      <c r="DH289" s="19"/>
      <c r="DI289" s="19"/>
      <c r="DJ289" s="19"/>
      <c r="DK289" s="19"/>
      <c r="DL289" s="19"/>
      <c r="DM289" s="19"/>
      <c r="DN289" s="19"/>
      <c r="DO289" s="19"/>
      <c r="DP289" s="19"/>
      <c r="DQ289" s="19"/>
      <c r="DR289" s="19"/>
      <c r="DS289" s="19"/>
    </row>
    <row r="290" spans="1:123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BX290" s="19"/>
      <c r="BY290" s="19"/>
      <c r="BZ290" s="19"/>
      <c r="CA290" s="19"/>
      <c r="CB290" s="19"/>
      <c r="CC290" s="19"/>
      <c r="CD290" s="19"/>
      <c r="CE290" s="19"/>
      <c r="CF290" s="19"/>
      <c r="CG290" s="19"/>
      <c r="CH290" s="19"/>
      <c r="CI290" s="19"/>
      <c r="CJ290" s="19"/>
      <c r="CK290" s="19"/>
      <c r="CL290" s="19"/>
      <c r="CM290" s="19"/>
      <c r="CN290" s="19"/>
      <c r="CO290" s="19"/>
      <c r="CP290" s="19"/>
      <c r="CQ290" s="19"/>
      <c r="CR290" s="19"/>
      <c r="CS290" s="19"/>
      <c r="CT290" s="19"/>
      <c r="CU290" s="19"/>
      <c r="CV290" s="19"/>
      <c r="CW290" s="19"/>
      <c r="CX290" s="19"/>
      <c r="CY290" s="19"/>
      <c r="CZ290" s="19"/>
      <c r="DA290" s="19"/>
      <c r="DB290" s="19"/>
      <c r="DC290" s="19"/>
      <c r="DD290" s="19"/>
      <c r="DE290" s="19"/>
      <c r="DF290" s="19"/>
      <c r="DG290" s="19"/>
      <c r="DH290" s="19"/>
      <c r="DI290" s="19"/>
      <c r="DJ290" s="19"/>
      <c r="DK290" s="19"/>
      <c r="DL290" s="19"/>
      <c r="DM290" s="19"/>
      <c r="DN290" s="19"/>
      <c r="DO290" s="19"/>
      <c r="DP290" s="19"/>
      <c r="DQ290" s="19"/>
      <c r="DR290" s="19"/>
      <c r="DS290" s="19"/>
    </row>
    <row r="291" spans="1:123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BX291" s="19"/>
      <c r="BY291" s="19"/>
      <c r="BZ291" s="19"/>
      <c r="CA291" s="19"/>
      <c r="CB291" s="19"/>
      <c r="CC291" s="19"/>
      <c r="CD291" s="19"/>
      <c r="CE291" s="19"/>
      <c r="CF291" s="19"/>
      <c r="CG291" s="19"/>
      <c r="CH291" s="19"/>
      <c r="CI291" s="19"/>
      <c r="CJ291" s="19"/>
      <c r="CK291" s="19"/>
      <c r="CL291" s="19"/>
      <c r="CM291" s="19"/>
      <c r="CN291" s="19"/>
      <c r="CO291" s="19"/>
      <c r="CP291" s="19"/>
      <c r="CQ291" s="19"/>
      <c r="CR291" s="19"/>
      <c r="CS291" s="19"/>
      <c r="CT291" s="19"/>
      <c r="CU291" s="19"/>
      <c r="CV291" s="19"/>
      <c r="CW291" s="19"/>
      <c r="CX291" s="19"/>
      <c r="CY291" s="19"/>
      <c r="CZ291" s="19"/>
      <c r="DA291" s="19"/>
      <c r="DB291" s="19"/>
      <c r="DC291" s="19"/>
      <c r="DD291" s="19"/>
      <c r="DE291" s="19"/>
      <c r="DF291" s="19"/>
      <c r="DG291" s="19"/>
      <c r="DH291" s="19"/>
      <c r="DI291" s="19"/>
      <c r="DJ291" s="19"/>
      <c r="DK291" s="19"/>
      <c r="DL291" s="19"/>
      <c r="DM291" s="19"/>
      <c r="DN291" s="19"/>
      <c r="DO291" s="19"/>
      <c r="DP291" s="19"/>
      <c r="DQ291" s="19"/>
      <c r="DR291" s="19"/>
      <c r="DS291" s="19"/>
    </row>
    <row r="292" spans="1:123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BX292" s="19"/>
      <c r="BY292" s="19"/>
      <c r="BZ292" s="19"/>
      <c r="CA292" s="19"/>
      <c r="CB292" s="19"/>
      <c r="CC292" s="19"/>
      <c r="CD292" s="19"/>
      <c r="CE292" s="19"/>
      <c r="CF292" s="19"/>
      <c r="CG292" s="19"/>
      <c r="CH292" s="19"/>
      <c r="CI292" s="19"/>
      <c r="CJ292" s="19"/>
      <c r="CK292" s="19"/>
      <c r="CL292" s="19"/>
      <c r="CM292" s="19"/>
      <c r="CN292" s="19"/>
      <c r="CO292" s="19"/>
      <c r="CP292" s="19"/>
      <c r="CQ292" s="19"/>
      <c r="CR292" s="19"/>
      <c r="CS292" s="19"/>
      <c r="CT292" s="19"/>
      <c r="CU292" s="19"/>
      <c r="CV292" s="19"/>
      <c r="CW292" s="19"/>
      <c r="CX292" s="19"/>
      <c r="CY292" s="19"/>
      <c r="CZ292" s="19"/>
      <c r="DA292" s="19"/>
      <c r="DB292" s="19"/>
      <c r="DC292" s="19"/>
      <c r="DD292" s="19"/>
      <c r="DE292" s="19"/>
      <c r="DF292" s="19"/>
      <c r="DG292" s="19"/>
      <c r="DH292" s="19"/>
      <c r="DI292" s="19"/>
      <c r="DJ292" s="19"/>
      <c r="DK292" s="19"/>
      <c r="DL292" s="19"/>
      <c r="DM292" s="19"/>
      <c r="DN292" s="19"/>
      <c r="DO292" s="19"/>
      <c r="DP292" s="19"/>
      <c r="DQ292" s="19"/>
      <c r="DR292" s="19"/>
      <c r="DS292" s="19"/>
    </row>
    <row r="293" spans="1:123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BX293" s="19"/>
      <c r="BY293" s="19"/>
      <c r="BZ293" s="19"/>
      <c r="CA293" s="19"/>
      <c r="CB293" s="19"/>
      <c r="CC293" s="19"/>
      <c r="CD293" s="19"/>
      <c r="CE293" s="19"/>
      <c r="CF293" s="19"/>
      <c r="CG293" s="19"/>
      <c r="CH293" s="19"/>
      <c r="CI293" s="19"/>
      <c r="CJ293" s="19"/>
      <c r="CK293" s="19"/>
      <c r="CL293" s="19"/>
      <c r="CM293" s="19"/>
      <c r="CN293" s="19"/>
      <c r="CO293" s="19"/>
      <c r="CP293" s="19"/>
      <c r="CQ293" s="19"/>
      <c r="CR293" s="19"/>
      <c r="CS293" s="19"/>
      <c r="CT293" s="19"/>
      <c r="CU293" s="19"/>
      <c r="CV293" s="19"/>
      <c r="CW293" s="19"/>
      <c r="CX293" s="19"/>
      <c r="CY293" s="19"/>
      <c r="CZ293" s="19"/>
      <c r="DA293" s="19"/>
      <c r="DB293" s="19"/>
      <c r="DC293" s="19"/>
      <c r="DD293" s="19"/>
      <c r="DE293" s="19"/>
      <c r="DF293" s="19"/>
      <c r="DG293" s="19"/>
      <c r="DH293" s="19"/>
      <c r="DI293" s="19"/>
      <c r="DJ293" s="19"/>
      <c r="DK293" s="19"/>
      <c r="DL293" s="19"/>
      <c r="DM293" s="19"/>
      <c r="DN293" s="19"/>
      <c r="DO293" s="19"/>
      <c r="DP293" s="19"/>
      <c r="DQ293" s="19"/>
      <c r="DR293" s="19"/>
      <c r="DS293" s="19"/>
    </row>
    <row r="294" spans="1:123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BX294" s="19"/>
      <c r="BY294" s="19"/>
      <c r="BZ294" s="19"/>
      <c r="CA294" s="19"/>
      <c r="CB294" s="19"/>
      <c r="CC294" s="19"/>
      <c r="CD294" s="19"/>
      <c r="CE294" s="19"/>
      <c r="CF294" s="19"/>
      <c r="CG294" s="19"/>
      <c r="CH294" s="19"/>
      <c r="CI294" s="19"/>
      <c r="CJ294" s="19"/>
      <c r="CK294" s="19"/>
      <c r="CL294" s="19"/>
      <c r="CM294" s="19"/>
      <c r="CN294" s="19"/>
      <c r="CO294" s="19"/>
      <c r="CP294" s="19"/>
      <c r="CQ294" s="19"/>
      <c r="CR294" s="19"/>
      <c r="CS294" s="19"/>
      <c r="CT294" s="19"/>
      <c r="CU294" s="19"/>
      <c r="CV294" s="19"/>
      <c r="CW294" s="19"/>
      <c r="CX294" s="19"/>
      <c r="CY294" s="19"/>
      <c r="CZ294" s="19"/>
      <c r="DA294" s="19"/>
      <c r="DB294" s="19"/>
      <c r="DC294" s="19"/>
      <c r="DD294" s="19"/>
      <c r="DE294" s="19"/>
      <c r="DF294" s="19"/>
      <c r="DG294" s="19"/>
      <c r="DH294" s="19"/>
      <c r="DI294" s="19"/>
      <c r="DJ294" s="19"/>
      <c r="DK294" s="19"/>
      <c r="DL294" s="19"/>
      <c r="DM294" s="19"/>
      <c r="DN294" s="19"/>
      <c r="DO294" s="19"/>
      <c r="DP294" s="19"/>
      <c r="DQ294" s="19"/>
      <c r="DR294" s="19"/>
      <c r="DS294" s="19"/>
    </row>
    <row r="295" spans="1:123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BX295" s="19"/>
      <c r="BY295" s="19"/>
      <c r="BZ295" s="19"/>
      <c r="CA295" s="19"/>
      <c r="CB295" s="19"/>
      <c r="CC295" s="19"/>
      <c r="CD295" s="19"/>
      <c r="CE295" s="19"/>
      <c r="CF295" s="19"/>
      <c r="CG295" s="19"/>
      <c r="CH295" s="19"/>
      <c r="CI295" s="19"/>
      <c r="CJ295" s="19"/>
      <c r="CK295" s="19"/>
      <c r="CL295" s="19"/>
      <c r="CM295" s="19"/>
      <c r="CN295" s="19"/>
      <c r="CO295" s="19"/>
      <c r="CP295" s="19"/>
      <c r="CQ295" s="19"/>
      <c r="CR295" s="19"/>
      <c r="CS295" s="19"/>
      <c r="CT295" s="19"/>
      <c r="CU295" s="19"/>
      <c r="CV295" s="19"/>
      <c r="CW295" s="19"/>
      <c r="CX295" s="19"/>
      <c r="CY295" s="19"/>
      <c r="CZ295" s="19"/>
      <c r="DA295" s="19"/>
      <c r="DB295" s="19"/>
      <c r="DC295" s="19"/>
      <c r="DD295" s="19"/>
      <c r="DE295" s="19"/>
      <c r="DF295" s="19"/>
      <c r="DG295" s="19"/>
      <c r="DH295" s="19"/>
      <c r="DI295" s="19"/>
      <c r="DJ295" s="19"/>
      <c r="DK295" s="19"/>
      <c r="DL295" s="19"/>
      <c r="DM295" s="19"/>
      <c r="DN295" s="19"/>
      <c r="DO295" s="19"/>
      <c r="DP295" s="19"/>
      <c r="DQ295" s="19"/>
      <c r="DR295" s="19"/>
      <c r="DS295" s="19"/>
    </row>
    <row r="296" spans="1:123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BX296" s="19"/>
      <c r="BY296" s="19"/>
      <c r="BZ296" s="19"/>
      <c r="CA296" s="19"/>
      <c r="CB296" s="19"/>
      <c r="CC296" s="19"/>
      <c r="CD296" s="19"/>
      <c r="CE296" s="19"/>
      <c r="CF296" s="19"/>
      <c r="CG296" s="19"/>
      <c r="CH296" s="19"/>
      <c r="CI296" s="19"/>
      <c r="CJ296" s="19"/>
      <c r="CK296" s="19"/>
      <c r="CL296" s="19"/>
      <c r="CM296" s="19"/>
      <c r="CN296" s="19"/>
      <c r="CO296" s="19"/>
      <c r="CP296" s="19"/>
      <c r="CQ296" s="19"/>
      <c r="CR296" s="19"/>
      <c r="CS296" s="19"/>
      <c r="CT296" s="19"/>
      <c r="CU296" s="19"/>
      <c r="CV296" s="19"/>
      <c r="CW296" s="19"/>
      <c r="CX296" s="19"/>
      <c r="CY296" s="19"/>
      <c r="CZ296" s="19"/>
      <c r="DA296" s="19"/>
      <c r="DB296" s="19"/>
      <c r="DC296" s="19"/>
      <c r="DD296" s="19"/>
      <c r="DE296" s="19"/>
      <c r="DF296" s="19"/>
      <c r="DG296" s="19"/>
      <c r="DH296" s="19"/>
      <c r="DI296" s="19"/>
      <c r="DJ296" s="19"/>
      <c r="DK296" s="19"/>
      <c r="DL296" s="19"/>
      <c r="DM296" s="19"/>
      <c r="DN296" s="19"/>
      <c r="DO296" s="19"/>
      <c r="DP296" s="19"/>
      <c r="DQ296" s="19"/>
      <c r="DR296" s="19"/>
      <c r="DS296" s="19"/>
    </row>
    <row r="297" spans="1:123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BX297" s="19"/>
      <c r="BY297" s="19"/>
      <c r="BZ297" s="19"/>
      <c r="CA297" s="19"/>
      <c r="CB297" s="19"/>
      <c r="CC297" s="19"/>
      <c r="CD297" s="19"/>
      <c r="CE297" s="19"/>
      <c r="CF297" s="19"/>
      <c r="CG297" s="19"/>
      <c r="CH297" s="19"/>
      <c r="CI297" s="19"/>
      <c r="CJ297" s="19"/>
      <c r="CK297" s="19"/>
      <c r="CL297" s="19"/>
      <c r="CM297" s="19"/>
      <c r="CN297" s="19"/>
      <c r="CO297" s="19"/>
      <c r="CP297" s="19"/>
      <c r="CQ297" s="19"/>
      <c r="CR297" s="19"/>
      <c r="CS297" s="19"/>
      <c r="CT297" s="19"/>
      <c r="CU297" s="19"/>
      <c r="CV297" s="19"/>
      <c r="CW297" s="19"/>
      <c r="CX297" s="19"/>
      <c r="CY297" s="19"/>
      <c r="CZ297" s="19"/>
      <c r="DA297" s="19"/>
      <c r="DB297" s="19"/>
      <c r="DC297" s="19"/>
      <c r="DD297" s="19"/>
      <c r="DE297" s="19"/>
      <c r="DF297" s="19"/>
      <c r="DG297" s="19"/>
      <c r="DH297" s="19"/>
      <c r="DI297" s="19"/>
      <c r="DJ297" s="19"/>
      <c r="DK297" s="19"/>
      <c r="DL297" s="19"/>
      <c r="DM297" s="19"/>
      <c r="DN297" s="19"/>
      <c r="DO297" s="19"/>
      <c r="DP297" s="19"/>
      <c r="DQ297" s="19"/>
      <c r="DR297" s="19"/>
      <c r="DS297" s="19"/>
    </row>
    <row r="298" spans="1:123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BX298" s="19"/>
      <c r="BY298" s="19"/>
      <c r="BZ298" s="19"/>
      <c r="CA298" s="19"/>
      <c r="CB298" s="19"/>
      <c r="CC298" s="19"/>
      <c r="CD298" s="19"/>
      <c r="CE298" s="19"/>
      <c r="CF298" s="19"/>
      <c r="CG298" s="19"/>
      <c r="CH298" s="19"/>
      <c r="CI298" s="19"/>
      <c r="CJ298" s="19"/>
      <c r="CK298" s="19"/>
      <c r="CL298" s="19"/>
      <c r="CM298" s="19"/>
      <c r="CN298" s="19"/>
      <c r="CO298" s="19"/>
      <c r="CP298" s="19"/>
      <c r="CQ298" s="19"/>
      <c r="CR298" s="19"/>
      <c r="CS298" s="19"/>
      <c r="CT298" s="19"/>
      <c r="CU298" s="19"/>
      <c r="CV298" s="19"/>
      <c r="CW298" s="19"/>
      <c r="CX298" s="19"/>
      <c r="CY298" s="19"/>
      <c r="CZ298" s="19"/>
      <c r="DA298" s="19"/>
      <c r="DB298" s="19"/>
      <c r="DC298" s="19"/>
      <c r="DD298" s="19"/>
      <c r="DE298" s="19"/>
      <c r="DF298" s="19"/>
      <c r="DG298" s="19"/>
      <c r="DH298" s="19"/>
      <c r="DI298" s="19"/>
      <c r="DJ298" s="19"/>
      <c r="DK298" s="19"/>
      <c r="DL298" s="19"/>
      <c r="DM298" s="19"/>
      <c r="DN298" s="19"/>
      <c r="DO298" s="19"/>
      <c r="DP298" s="19"/>
      <c r="DQ298" s="19"/>
      <c r="DR298" s="19"/>
      <c r="DS298" s="19"/>
    </row>
    <row r="299" spans="1:123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BX299" s="19"/>
      <c r="BY299" s="19"/>
      <c r="BZ299" s="19"/>
      <c r="CA299" s="19"/>
      <c r="CB299" s="19"/>
      <c r="CC299" s="19"/>
      <c r="CD299" s="19"/>
      <c r="CE299" s="19"/>
      <c r="CF299" s="19"/>
      <c r="CG299" s="19"/>
      <c r="CH299" s="19"/>
      <c r="CI299" s="19"/>
      <c r="CJ299" s="19"/>
      <c r="CK299" s="19"/>
      <c r="CL299" s="19"/>
      <c r="CM299" s="19"/>
      <c r="CN299" s="19"/>
      <c r="CO299" s="19"/>
      <c r="CP299" s="19"/>
      <c r="CQ299" s="19"/>
      <c r="CR299" s="19"/>
      <c r="CS299" s="19"/>
      <c r="CT299" s="19"/>
      <c r="CU299" s="19"/>
      <c r="CV299" s="19"/>
      <c r="CW299" s="19"/>
      <c r="CX299" s="19"/>
      <c r="CY299" s="19"/>
      <c r="CZ299" s="19"/>
      <c r="DA299" s="19"/>
      <c r="DB299" s="19"/>
      <c r="DC299" s="19"/>
      <c r="DD299" s="19"/>
      <c r="DE299" s="19"/>
      <c r="DF299" s="19"/>
      <c r="DG299" s="19"/>
      <c r="DH299" s="19"/>
      <c r="DI299" s="19"/>
      <c r="DJ299" s="19"/>
      <c r="DK299" s="19"/>
      <c r="DL299" s="19"/>
      <c r="DM299" s="19"/>
      <c r="DN299" s="19"/>
      <c r="DO299" s="19"/>
      <c r="DP299" s="19"/>
      <c r="DQ299" s="19"/>
      <c r="DR299" s="19"/>
      <c r="DS299" s="19"/>
    </row>
    <row r="300" spans="1:123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BX300" s="19"/>
      <c r="BY300" s="19"/>
      <c r="BZ300" s="19"/>
      <c r="CA300" s="19"/>
      <c r="CB300" s="19"/>
      <c r="CC300" s="19"/>
      <c r="CD300" s="19"/>
      <c r="CE300" s="19"/>
      <c r="CF300" s="19"/>
      <c r="CG300" s="19"/>
      <c r="CH300" s="19"/>
      <c r="CI300" s="19"/>
      <c r="CJ300" s="19"/>
      <c r="CK300" s="19"/>
      <c r="CL300" s="19"/>
      <c r="CM300" s="19"/>
      <c r="CN300" s="19"/>
      <c r="CO300" s="19"/>
      <c r="CP300" s="19"/>
      <c r="CQ300" s="19"/>
      <c r="CR300" s="19"/>
      <c r="CS300" s="19"/>
      <c r="CT300" s="19"/>
      <c r="CU300" s="19"/>
      <c r="CV300" s="19"/>
      <c r="CW300" s="19"/>
      <c r="CX300" s="19"/>
      <c r="CY300" s="19"/>
      <c r="CZ300" s="19"/>
      <c r="DA300" s="19"/>
      <c r="DB300" s="19"/>
      <c r="DC300" s="19"/>
      <c r="DD300" s="19"/>
      <c r="DE300" s="19"/>
      <c r="DF300" s="19"/>
      <c r="DG300" s="19"/>
      <c r="DH300" s="19"/>
      <c r="DI300" s="19"/>
      <c r="DJ300" s="19"/>
      <c r="DK300" s="19"/>
      <c r="DL300" s="19"/>
      <c r="DM300" s="19"/>
      <c r="DN300" s="19"/>
      <c r="DO300" s="19"/>
      <c r="DP300" s="19"/>
      <c r="DQ300" s="19"/>
      <c r="DR300" s="19"/>
      <c r="DS300" s="19"/>
    </row>
    <row r="301" spans="1:123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BX301" s="19"/>
      <c r="BY301" s="19"/>
      <c r="BZ301" s="19"/>
      <c r="CA301" s="19"/>
      <c r="CB301" s="19"/>
      <c r="CC301" s="19"/>
      <c r="CD301" s="19"/>
      <c r="CE301" s="19"/>
      <c r="CF301" s="19"/>
      <c r="CG301" s="19"/>
      <c r="CH301" s="19"/>
      <c r="CI301" s="19"/>
      <c r="CJ301" s="19"/>
      <c r="CK301" s="19"/>
      <c r="CL301" s="19"/>
      <c r="CM301" s="19"/>
      <c r="CN301" s="19"/>
      <c r="CO301" s="19"/>
      <c r="CP301" s="19"/>
      <c r="CQ301" s="19"/>
      <c r="CR301" s="19"/>
      <c r="CS301" s="19"/>
      <c r="CT301" s="19"/>
      <c r="CU301" s="19"/>
      <c r="CV301" s="19"/>
      <c r="CW301" s="19"/>
      <c r="CX301" s="19"/>
      <c r="CY301" s="19"/>
      <c r="CZ301" s="19"/>
      <c r="DA301" s="19"/>
      <c r="DB301" s="19"/>
      <c r="DC301" s="19"/>
      <c r="DD301" s="19"/>
      <c r="DE301" s="19"/>
      <c r="DF301" s="19"/>
      <c r="DG301" s="19"/>
      <c r="DH301" s="19"/>
      <c r="DI301" s="19"/>
      <c r="DJ301" s="19"/>
      <c r="DK301" s="19"/>
      <c r="DL301" s="19"/>
      <c r="DM301" s="19"/>
      <c r="DN301" s="19"/>
      <c r="DO301" s="19"/>
      <c r="DP301" s="19"/>
      <c r="DQ301" s="19"/>
      <c r="DR301" s="19"/>
      <c r="DS301" s="19"/>
    </row>
    <row r="302" spans="1:123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BX302" s="19"/>
      <c r="BY302" s="19"/>
      <c r="BZ302" s="19"/>
      <c r="CA302" s="19"/>
      <c r="CB302" s="19"/>
      <c r="CC302" s="19"/>
      <c r="CD302" s="19"/>
      <c r="CE302" s="19"/>
      <c r="CF302" s="19"/>
      <c r="CG302" s="19"/>
      <c r="CH302" s="19"/>
      <c r="CI302" s="19"/>
      <c r="CJ302" s="19"/>
      <c r="CK302" s="19"/>
      <c r="CL302" s="19"/>
      <c r="CM302" s="19"/>
      <c r="CN302" s="19"/>
      <c r="CO302" s="19"/>
      <c r="CP302" s="19"/>
      <c r="CQ302" s="19"/>
      <c r="CR302" s="19"/>
      <c r="CS302" s="19"/>
      <c r="CT302" s="19"/>
      <c r="CU302" s="19"/>
      <c r="CV302" s="19"/>
      <c r="CW302" s="19"/>
      <c r="CX302" s="19"/>
      <c r="CY302" s="19"/>
      <c r="CZ302" s="19"/>
      <c r="DA302" s="19"/>
      <c r="DB302" s="19"/>
      <c r="DC302" s="19"/>
      <c r="DD302" s="19"/>
      <c r="DE302" s="19"/>
      <c r="DF302" s="19"/>
      <c r="DG302" s="19"/>
      <c r="DH302" s="19"/>
      <c r="DI302" s="19"/>
      <c r="DJ302" s="19"/>
      <c r="DK302" s="19"/>
      <c r="DL302" s="19"/>
      <c r="DM302" s="19"/>
      <c r="DN302" s="19"/>
      <c r="DO302" s="19"/>
      <c r="DP302" s="19"/>
      <c r="DQ302" s="19"/>
      <c r="DR302" s="19"/>
      <c r="DS302" s="19"/>
    </row>
    <row r="303" spans="1:123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BX303" s="19"/>
      <c r="BY303" s="19"/>
      <c r="BZ303" s="19"/>
      <c r="CA303" s="19"/>
      <c r="CB303" s="19"/>
      <c r="CC303" s="19"/>
      <c r="CD303" s="19"/>
      <c r="CE303" s="19"/>
      <c r="CF303" s="19"/>
      <c r="CG303" s="19"/>
      <c r="CH303" s="19"/>
      <c r="CI303" s="19"/>
      <c r="CJ303" s="19"/>
      <c r="CK303" s="19"/>
      <c r="CL303" s="19"/>
      <c r="CM303" s="19"/>
      <c r="CN303" s="19"/>
      <c r="CO303" s="19"/>
      <c r="CP303" s="19"/>
      <c r="CQ303" s="19"/>
      <c r="CR303" s="19"/>
      <c r="CS303" s="19"/>
      <c r="CT303" s="19"/>
      <c r="CU303" s="19"/>
      <c r="CV303" s="19"/>
      <c r="CW303" s="19"/>
      <c r="CX303" s="19"/>
      <c r="CY303" s="19"/>
      <c r="CZ303" s="19"/>
      <c r="DA303" s="19"/>
      <c r="DB303" s="19"/>
      <c r="DC303" s="19"/>
      <c r="DD303" s="19"/>
      <c r="DE303" s="19"/>
      <c r="DF303" s="19"/>
      <c r="DG303" s="19"/>
      <c r="DH303" s="19"/>
      <c r="DI303" s="19"/>
      <c r="DJ303" s="19"/>
      <c r="DK303" s="19"/>
      <c r="DL303" s="19"/>
      <c r="DM303" s="19"/>
      <c r="DN303" s="19"/>
      <c r="DO303" s="19"/>
      <c r="DP303" s="19"/>
      <c r="DQ303" s="19"/>
      <c r="DR303" s="19"/>
      <c r="DS303" s="19"/>
    </row>
    <row r="304" spans="1:123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BX304" s="19"/>
      <c r="BY304" s="19"/>
      <c r="BZ304" s="19"/>
      <c r="CA304" s="19"/>
      <c r="CB304" s="19"/>
      <c r="CC304" s="19"/>
      <c r="CD304" s="19"/>
      <c r="CE304" s="19"/>
      <c r="CF304" s="19"/>
      <c r="CG304" s="19"/>
      <c r="CH304" s="19"/>
      <c r="CI304" s="19"/>
      <c r="CJ304" s="19"/>
      <c r="CK304" s="19"/>
      <c r="CL304" s="19"/>
      <c r="CM304" s="19"/>
      <c r="CN304" s="19"/>
      <c r="CO304" s="19"/>
      <c r="CP304" s="19"/>
      <c r="CQ304" s="19"/>
      <c r="CR304" s="19"/>
      <c r="CS304" s="19"/>
      <c r="CT304" s="19"/>
      <c r="CU304" s="19"/>
      <c r="CV304" s="19"/>
      <c r="CW304" s="19"/>
      <c r="CX304" s="19"/>
      <c r="CY304" s="19"/>
      <c r="CZ304" s="19"/>
      <c r="DA304" s="19"/>
      <c r="DB304" s="19"/>
      <c r="DC304" s="19"/>
      <c r="DD304" s="19"/>
      <c r="DE304" s="19"/>
      <c r="DF304" s="19"/>
      <c r="DG304" s="19"/>
      <c r="DH304" s="19"/>
      <c r="DI304" s="19"/>
      <c r="DJ304" s="19"/>
      <c r="DK304" s="19"/>
      <c r="DL304" s="19"/>
      <c r="DM304" s="19"/>
      <c r="DN304" s="19"/>
      <c r="DO304" s="19"/>
      <c r="DP304" s="19"/>
      <c r="DQ304" s="19"/>
      <c r="DR304" s="19"/>
      <c r="DS304" s="19"/>
    </row>
    <row r="305" spans="1:123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BX305" s="19"/>
      <c r="BY305" s="19"/>
      <c r="BZ305" s="19"/>
      <c r="CA305" s="19"/>
      <c r="CB305" s="19"/>
      <c r="CC305" s="19"/>
      <c r="CD305" s="19"/>
      <c r="CE305" s="19"/>
      <c r="CF305" s="19"/>
      <c r="CG305" s="19"/>
      <c r="CH305" s="19"/>
      <c r="CI305" s="19"/>
      <c r="CJ305" s="19"/>
      <c r="CK305" s="19"/>
      <c r="CL305" s="19"/>
      <c r="CM305" s="19"/>
      <c r="CN305" s="19"/>
      <c r="CO305" s="19"/>
      <c r="CP305" s="19"/>
      <c r="CQ305" s="19"/>
      <c r="CR305" s="19"/>
      <c r="CS305" s="19"/>
      <c r="CT305" s="19"/>
      <c r="CU305" s="19"/>
      <c r="CV305" s="19"/>
      <c r="CW305" s="19"/>
      <c r="CX305" s="19"/>
      <c r="CY305" s="19"/>
      <c r="CZ305" s="19"/>
      <c r="DA305" s="19"/>
      <c r="DB305" s="19"/>
      <c r="DC305" s="19"/>
      <c r="DD305" s="19"/>
      <c r="DE305" s="19"/>
      <c r="DF305" s="19"/>
      <c r="DG305" s="19"/>
      <c r="DH305" s="19"/>
      <c r="DI305" s="19"/>
      <c r="DJ305" s="19"/>
      <c r="DK305" s="19"/>
      <c r="DL305" s="19"/>
      <c r="DM305" s="19"/>
      <c r="DN305" s="19"/>
      <c r="DO305" s="19"/>
      <c r="DP305" s="19"/>
      <c r="DQ305" s="19"/>
      <c r="DR305" s="19"/>
      <c r="DS305" s="19"/>
    </row>
    <row r="306" spans="1:123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BX306" s="19"/>
      <c r="BY306" s="19"/>
      <c r="BZ306" s="19"/>
      <c r="CA306" s="19"/>
      <c r="CB306" s="19"/>
      <c r="CC306" s="19"/>
      <c r="CD306" s="19"/>
      <c r="CE306" s="19"/>
      <c r="CF306" s="19"/>
      <c r="CG306" s="19"/>
      <c r="CH306" s="19"/>
      <c r="CI306" s="19"/>
      <c r="CJ306" s="19"/>
      <c r="CK306" s="19"/>
      <c r="CL306" s="19"/>
      <c r="CM306" s="19"/>
      <c r="CN306" s="19"/>
      <c r="CO306" s="19"/>
      <c r="CP306" s="19"/>
      <c r="CQ306" s="19"/>
      <c r="CR306" s="19"/>
      <c r="CS306" s="19"/>
      <c r="CT306" s="19"/>
      <c r="CU306" s="19"/>
      <c r="CV306" s="19"/>
      <c r="CW306" s="19"/>
      <c r="CX306" s="19"/>
      <c r="CY306" s="19"/>
      <c r="CZ306" s="19"/>
      <c r="DA306" s="19"/>
      <c r="DB306" s="19"/>
      <c r="DC306" s="19"/>
      <c r="DD306" s="19"/>
      <c r="DE306" s="19"/>
      <c r="DF306" s="19"/>
      <c r="DG306" s="19"/>
      <c r="DH306" s="19"/>
      <c r="DI306" s="19"/>
      <c r="DJ306" s="19"/>
      <c r="DK306" s="19"/>
      <c r="DL306" s="19"/>
      <c r="DM306" s="19"/>
      <c r="DN306" s="19"/>
      <c r="DO306" s="19"/>
      <c r="DP306" s="19"/>
      <c r="DQ306" s="19"/>
      <c r="DR306" s="19"/>
      <c r="DS306" s="19"/>
    </row>
    <row r="307" spans="1:123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BX307" s="19"/>
      <c r="BY307" s="19"/>
      <c r="BZ307" s="19"/>
      <c r="CA307" s="19"/>
      <c r="CB307" s="19"/>
      <c r="CC307" s="19"/>
      <c r="CD307" s="19"/>
      <c r="CE307" s="19"/>
      <c r="CF307" s="19"/>
      <c r="CG307" s="19"/>
      <c r="CH307" s="19"/>
      <c r="CI307" s="19"/>
      <c r="CJ307" s="19"/>
      <c r="CK307" s="19"/>
      <c r="CL307" s="19"/>
      <c r="CM307" s="19"/>
      <c r="CN307" s="19"/>
      <c r="CO307" s="19"/>
      <c r="CP307" s="19"/>
      <c r="CQ307" s="19"/>
      <c r="CR307" s="19"/>
      <c r="CS307" s="19"/>
      <c r="CT307" s="19"/>
      <c r="CU307" s="19"/>
      <c r="CV307" s="19"/>
      <c r="CW307" s="19"/>
      <c r="CX307" s="19"/>
      <c r="CY307" s="19"/>
      <c r="CZ307" s="19"/>
      <c r="DA307" s="19"/>
      <c r="DB307" s="19"/>
      <c r="DC307" s="19"/>
      <c r="DD307" s="19"/>
      <c r="DE307" s="19"/>
      <c r="DF307" s="19"/>
      <c r="DG307" s="19"/>
      <c r="DH307" s="19"/>
      <c r="DI307" s="19"/>
      <c r="DJ307" s="19"/>
      <c r="DK307" s="19"/>
      <c r="DL307" s="19"/>
      <c r="DM307" s="19"/>
      <c r="DN307" s="19"/>
      <c r="DO307" s="19"/>
      <c r="DP307" s="19"/>
      <c r="DQ307" s="19"/>
      <c r="DR307" s="19"/>
      <c r="DS307" s="19"/>
    </row>
    <row r="308" spans="1:123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BX308" s="19"/>
      <c r="BY308" s="19"/>
      <c r="BZ308" s="19"/>
      <c r="CA308" s="19"/>
      <c r="CB308" s="19"/>
      <c r="CC308" s="19"/>
      <c r="CD308" s="19"/>
      <c r="CE308" s="19"/>
      <c r="CF308" s="19"/>
      <c r="CG308" s="19"/>
      <c r="CH308" s="19"/>
      <c r="CI308" s="19"/>
      <c r="CJ308" s="19"/>
      <c r="CK308" s="19"/>
      <c r="CL308" s="19"/>
      <c r="CM308" s="19"/>
      <c r="CN308" s="19"/>
      <c r="CO308" s="19"/>
      <c r="CP308" s="19"/>
      <c r="CQ308" s="19"/>
      <c r="CR308" s="19"/>
      <c r="CS308" s="19"/>
      <c r="CT308" s="19"/>
      <c r="CU308" s="19"/>
      <c r="CV308" s="19"/>
      <c r="CW308" s="19"/>
      <c r="CX308" s="19"/>
      <c r="CY308" s="19"/>
      <c r="CZ308" s="19"/>
      <c r="DA308" s="19"/>
      <c r="DB308" s="19"/>
      <c r="DC308" s="19"/>
      <c r="DD308" s="19"/>
      <c r="DE308" s="19"/>
      <c r="DF308" s="19"/>
      <c r="DG308" s="19"/>
      <c r="DH308" s="19"/>
      <c r="DI308" s="19"/>
      <c r="DJ308" s="19"/>
      <c r="DK308" s="19"/>
      <c r="DL308" s="19"/>
      <c r="DM308" s="19"/>
      <c r="DN308" s="19"/>
      <c r="DO308" s="19"/>
      <c r="DP308" s="19"/>
      <c r="DQ308" s="19"/>
      <c r="DR308" s="19"/>
      <c r="DS308" s="19"/>
    </row>
    <row r="309" spans="1:123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BX309" s="19"/>
      <c r="BY309" s="19"/>
      <c r="BZ309" s="19"/>
      <c r="CA309" s="19"/>
      <c r="CB309" s="19"/>
      <c r="CC309" s="19"/>
      <c r="CD309" s="19"/>
      <c r="CE309" s="19"/>
      <c r="CF309" s="19"/>
      <c r="CG309" s="19"/>
      <c r="CH309" s="19"/>
      <c r="CI309" s="19"/>
      <c r="CJ309" s="19"/>
      <c r="CK309" s="19"/>
      <c r="CL309" s="19"/>
      <c r="CM309" s="19"/>
      <c r="CN309" s="19"/>
      <c r="CO309" s="19"/>
      <c r="CP309" s="19"/>
      <c r="CQ309" s="19"/>
      <c r="CR309" s="19"/>
      <c r="CS309" s="19"/>
      <c r="CT309" s="19"/>
      <c r="CU309" s="19"/>
      <c r="CV309" s="19"/>
      <c r="CW309" s="19"/>
      <c r="CX309" s="19"/>
      <c r="CY309" s="19"/>
      <c r="CZ309" s="19"/>
      <c r="DA309" s="19"/>
      <c r="DB309" s="19"/>
      <c r="DC309" s="19"/>
      <c r="DD309" s="19"/>
      <c r="DE309" s="19"/>
      <c r="DF309" s="19"/>
      <c r="DG309" s="19"/>
      <c r="DH309" s="19"/>
      <c r="DI309" s="19"/>
      <c r="DJ309" s="19"/>
      <c r="DK309" s="19"/>
      <c r="DL309" s="19"/>
      <c r="DM309" s="19"/>
      <c r="DN309" s="19"/>
      <c r="DO309" s="19"/>
      <c r="DP309" s="19"/>
      <c r="DQ309" s="19"/>
      <c r="DR309" s="19"/>
      <c r="DS309" s="19"/>
    </row>
    <row r="310" spans="1:123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BX310" s="19"/>
      <c r="BY310" s="19"/>
      <c r="BZ310" s="19"/>
      <c r="CA310" s="19"/>
      <c r="CB310" s="19"/>
      <c r="CC310" s="19"/>
      <c r="CD310" s="19"/>
      <c r="CE310" s="19"/>
      <c r="CF310" s="19"/>
      <c r="CG310" s="19"/>
      <c r="CH310" s="19"/>
      <c r="CI310" s="19"/>
      <c r="CJ310" s="19"/>
      <c r="CK310" s="19"/>
      <c r="CL310" s="19"/>
      <c r="CM310" s="19"/>
      <c r="CN310" s="19"/>
      <c r="CO310" s="19"/>
      <c r="CP310" s="19"/>
      <c r="CQ310" s="19"/>
      <c r="CR310" s="19"/>
      <c r="CS310" s="19"/>
      <c r="CT310" s="19"/>
      <c r="CU310" s="19"/>
      <c r="CV310" s="19"/>
      <c r="CW310" s="19"/>
      <c r="CX310" s="19"/>
      <c r="CY310" s="19"/>
      <c r="CZ310" s="19"/>
      <c r="DA310" s="19"/>
      <c r="DB310" s="19"/>
      <c r="DC310" s="19"/>
      <c r="DD310" s="19"/>
      <c r="DE310" s="19"/>
      <c r="DF310" s="19"/>
      <c r="DG310" s="19"/>
      <c r="DH310" s="19"/>
      <c r="DI310" s="19"/>
      <c r="DJ310" s="19"/>
      <c r="DK310" s="19"/>
      <c r="DL310" s="19"/>
      <c r="DM310" s="19"/>
      <c r="DN310" s="19"/>
      <c r="DO310" s="19"/>
      <c r="DP310" s="19"/>
      <c r="DQ310" s="19"/>
      <c r="DR310" s="19"/>
      <c r="DS310" s="19"/>
    </row>
    <row r="311" spans="1:123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BX311" s="19"/>
      <c r="BY311" s="19"/>
      <c r="BZ311" s="19"/>
      <c r="CA311" s="19"/>
      <c r="CB311" s="19"/>
      <c r="CC311" s="19"/>
      <c r="CD311" s="19"/>
      <c r="CE311" s="19"/>
      <c r="CF311" s="19"/>
      <c r="CG311" s="19"/>
      <c r="CH311" s="19"/>
      <c r="CI311" s="19"/>
      <c r="CJ311" s="19"/>
      <c r="CK311" s="19"/>
      <c r="CL311" s="19"/>
      <c r="CM311" s="19"/>
      <c r="CN311" s="19"/>
      <c r="CO311" s="19"/>
      <c r="CP311" s="19"/>
      <c r="CQ311" s="19"/>
      <c r="CR311" s="19"/>
      <c r="CS311" s="19"/>
      <c r="CT311" s="19"/>
      <c r="CU311" s="19"/>
      <c r="CV311" s="19"/>
      <c r="CW311" s="19"/>
      <c r="CX311" s="19"/>
      <c r="CY311" s="19"/>
      <c r="CZ311" s="19"/>
      <c r="DA311" s="19"/>
      <c r="DB311" s="19"/>
      <c r="DC311" s="19"/>
      <c r="DD311" s="19"/>
      <c r="DE311" s="19"/>
      <c r="DF311" s="19"/>
      <c r="DG311" s="19"/>
      <c r="DH311" s="19"/>
      <c r="DI311" s="19"/>
      <c r="DJ311" s="19"/>
      <c r="DK311" s="19"/>
      <c r="DL311" s="19"/>
      <c r="DM311" s="19"/>
      <c r="DN311" s="19"/>
      <c r="DO311" s="19"/>
      <c r="DP311" s="19"/>
      <c r="DQ311" s="19"/>
      <c r="DR311" s="19"/>
      <c r="DS311" s="19"/>
    </row>
    <row r="312" spans="1:123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BX312" s="19"/>
      <c r="BY312" s="19"/>
      <c r="BZ312" s="19"/>
      <c r="CA312" s="19"/>
      <c r="CB312" s="19"/>
      <c r="CC312" s="19"/>
      <c r="CD312" s="19"/>
      <c r="CE312" s="19"/>
      <c r="CF312" s="19"/>
      <c r="CG312" s="19"/>
      <c r="CH312" s="19"/>
      <c r="CI312" s="19"/>
      <c r="CJ312" s="19"/>
      <c r="CK312" s="19"/>
      <c r="CL312" s="19"/>
      <c r="CM312" s="19"/>
      <c r="CN312" s="19"/>
      <c r="CO312" s="19"/>
      <c r="CP312" s="19"/>
      <c r="CQ312" s="19"/>
      <c r="CR312" s="19"/>
      <c r="CS312" s="19"/>
      <c r="CT312" s="19"/>
      <c r="CU312" s="19"/>
      <c r="CV312" s="19"/>
      <c r="CW312" s="19"/>
      <c r="CX312" s="19"/>
      <c r="CY312" s="19"/>
      <c r="CZ312" s="19"/>
      <c r="DA312" s="19"/>
      <c r="DB312" s="19"/>
      <c r="DC312" s="19"/>
      <c r="DD312" s="19"/>
      <c r="DE312" s="19"/>
      <c r="DF312" s="19"/>
      <c r="DG312" s="19"/>
      <c r="DH312" s="19"/>
      <c r="DI312" s="19"/>
      <c r="DJ312" s="19"/>
      <c r="DK312" s="19"/>
      <c r="DL312" s="19"/>
      <c r="DM312" s="19"/>
      <c r="DN312" s="19"/>
      <c r="DO312" s="19"/>
      <c r="DP312" s="19"/>
      <c r="DQ312" s="19"/>
      <c r="DR312" s="19"/>
      <c r="DS312" s="19"/>
    </row>
    <row r="313" spans="1:123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BX313" s="19"/>
      <c r="BY313" s="19"/>
      <c r="BZ313" s="19"/>
      <c r="CA313" s="19"/>
      <c r="CB313" s="19"/>
      <c r="CC313" s="19"/>
      <c r="CD313" s="19"/>
      <c r="CE313" s="19"/>
      <c r="CF313" s="19"/>
      <c r="CG313" s="19"/>
      <c r="CH313" s="19"/>
      <c r="CI313" s="19"/>
      <c r="CJ313" s="19"/>
      <c r="CK313" s="19"/>
      <c r="CL313" s="19"/>
      <c r="CM313" s="19"/>
      <c r="CN313" s="19"/>
      <c r="CO313" s="19"/>
      <c r="CP313" s="19"/>
      <c r="CQ313" s="19"/>
      <c r="CR313" s="19"/>
      <c r="CS313" s="19"/>
      <c r="CT313" s="19"/>
      <c r="CU313" s="19"/>
      <c r="CV313" s="19"/>
      <c r="CW313" s="19"/>
      <c r="CX313" s="19"/>
      <c r="CY313" s="19"/>
      <c r="CZ313" s="19"/>
      <c r="DA313" s="19"/>
      <c r="DB313" s="19"/>
      <c r="DC313" s="19"/>
      <c r="DD313" s="19"/>
      <c r="DE313" s="19"/>
      <c r="DF313" s="19"/>
      <c r="DG313" s="19"/>
      <c r="DH313" s="19"/>
      <c r="DI313" s="19"/>
      <c r="DJ313" s="19"/>
      <c r="DK313" s="19"/>
      <c r="DL313" s="19"/>
      <c r="DM313" s="19"/>
      <c r="DN313" s="19"/>
      <c r="DO313" s="19"/>
      <c r="DP313" s="19"/>
      <c r="DQ313" s="19"/>
      <c r="DR313" s="19"/>
      <c r="DS313" s="19"/>
    </row>
    <row r="314" spans="1:123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BX314" s="19"/>
      <c r="BY314" s="19"/>
      <c r="BZ314" s="19"/>
      <c r="CA314" s="19"/>
      <c r="CB314" s="19"/>
      <c r="CC314" s="19"/>
      <c r="CD314" s="19"/>
      <c r="CE314" s="19"/>
      <c r="CF314" s="19"/>
      <c r="CG314" s="19"/>
      <c r="CH314" s="19"/>
      <c r="CI314" s="19"/>
      <c r="CJ314" s="19"/>
      <c r="CK314" s="19"/>
      <c r="CL314" s="19"/>
      <c r="CM314" s="19"/>
      <c r="CN314" s="19"/>
      <c r="CO314" s="19"/>
      <c r="CP314" s="19"/>
      <c r="CQ314" s="19"/>
      <c r="CR314" s="19"/>
      <c r="CS314" s="19"/>
      <c r="CT314" s="19"/>
      <c r="CU314" s="19"/>
      <c r="CV314" s="19"/>
      <c r="CW314" s="19"/>
      <c r="CX314" s="19"/>
      <c r="CY314" s="19"/>
      <c r="CZ314" s="19"/>
      <c r="DA314" s="19"/>
      <c r="DB314" s="19"/>
      <c r="DC314" s="19"/>
      <c r="DD314" s="19"/>
      <c r="DE314" s="19"/>
      <c r="DF314" s="19"/>
      <c r="DG314" s="19"/>
      <c r="DH314" s="19"/>
      <c r="DI314" s="19"/>
      <c r="DJ314" s="19"/>
      <c r="DK314" s="19"/>
      <c r="DL314" s="19"/>
      <c r="DM314" s="19"/>
      <c r="DN314" s="19"/>
      <c r="DO314" s="19"/>
      <c r="DP314" s="19"/>
      <c r="DQ314" s="19"/>
      <c r="DR314" s="19"/>
      <c r="DS314" s="19"/>
    </row>
    <row r="315" spans="1:123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BX315" s="19"/>
      <c r="BY315" s="19"/>
      <c r="BZ315" s="19"/>
      <c r="CA315" s="19"/>
      <c r="CB315" s="19"/>
      <c r="CC315" s="19"/>
      <c r="CD315" s="19"/>
      <c r="CE315" s="19"/>
      <c r="CF315" s="19"/>
      <c r="CG315" s="19"/>
      <c r="CH315" s="19"/>
      <c r="CI315" s="19"/>
      <c r="CJ315" s="19"/>
      <c r="CK315" s="19"/>
      <c r="CL315" s="19"/>
      <c r="CM315" s="19"/>
      <c r="CN315" s="19"/>
      <c r="CO315" s="19"/>
      <c r="CP315" s="19"/>
      <c r="CQ315" s="19"/>
      <c r="CR315" s="19"/>
      <c r="CS315" s="19"/>
      <c r="CT315" s="19"/>
      <c r="CU315" s="19"/>
      <c r="CV315" s="19"/>
      <c r="CW315" s="19"/>
      <c r="CX315" s="19"/>
      <c r="CY315" s="19"/>
      <c r="CZ315" s="19"/>
      <c r="DA315" s="19"/>
      <c r="DB315" s="19"/>
      <c r="DC315" s="19"/>
      <c r="DD315" s="19"/>
      <c r="DE315" s="19"/>
      <c r="DF315" s="19"/>
      <c r="DG315" s="19"/>
      <c r="DH315" s="19"/>
      <c r="DI315" s="19"/>
      <c r="DJ315" s="19"/>
      <c r="DK315" s="19"/>
      <c r="DL315" s="19"/>
      <c r="DM315" s="19"/>
      <c r="DN315" s="19"/>
      <c r="DO315" s="19"/>
      <c r="DP315" s="19"/>
      <c r="DQ315" s="19"/>
      <c r="DR315" s="19"/>
      <c r="DS315" s="19"/>
    </row>
    <row r="316" spans="1:123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BX316" s="19"/>
      <c r="BY316" s="19"/>
      <c r="BZ316" s="19"/>
      <c r="CA316" s="19"/>
      <c r="CB316" s="19"/>
      <c r="CC316" s="19"/>
      <c r="CD316" s="19"/>
      <c r="CE316" s="19"/>
      <c r="CF316" s="19"/>
      <c r="CG316" s="19"/>
      <c r="CH316" s="19"/>
      <c r="CI316" s="19"/>
      <c r="CJ316" s="19"/>
      <c r="CK316" s="19"/>
      <c r="CL316" s="19"/>
      <c r="CM316" s="19"/>
      <c r="CN316" s="19"/>
      <c r="CO316" s="19"/>
      <c r="CP316" s="19"/>
      <c r="CQ316" s="19"/>
      <c r="CR316" s="19"/>
      <c r="CS316" s="19"/>
      <c r="CT316" s="19"/>
      <c r="CU316" s="19"/>
      <c r="CV316" s="19"/>
      <c r="CW316" s="19"/>
      <c r="CX316" s="19"/>
      <c r="CY316" s="19"/>
      <c r="CZ316" s="19"/>
      <c r="DA316" s="19"/>
      <c r="DB316" s="19"/>
      <c r="DC316" s="19"/>
      <c r="DD316" s="19"/>
      <c r="DE316" s="19"/>
      <c r="DF316" s="19"/>
      <c r="DG316" s="19"/>
      <c r="DH316" s="19"/>
      <c r="DI316" s="19"/>
      <c r="DJ316" s="19"/>
      <c r="DK316" s="19"/>
      <c r="DL316" s="19"/>
      <c r="DM316" s="19"/>
      <c r="DN316" s="19"/>
      <c r="DO316" s="19"/>
      <c r="DP316" s="19"/>
      <c r="DQ316" s="19"/>
      <c r="DR316" s="19"/>
      <c r="DS316" s="19"/>
    </row>
    <row r="317" spans="1:123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BX317" s="19"/>
      <c r="BY317" s="19"/>
      <c r="BZ317" s="19"/>
      <c r="CA317" s="19"/>
      <c r="CB317" s="19"/>
      <c r="CC317" s="19"/>
      <c r="CD317" s="19"/>
      <c r="CE317" s="19"/>
      <c r="CF317" s="19"/>
      <c r="CG317" s="19"/>
      <c r="CH317" s="19"/>
      <c r="CI317" s="19"/>
      <c r="CJ317" s="19"/>
      <c r="CK317" s="19"/>
      <c r="CL317" s="19"/>
      <c r="CM317" s="19"/>
      <c r="CN317" s="19"/>
      <c r="CO317" s="19"/>
      <c r="CP317" s="19"/>
      <c r="CQ317" s="19"/>
      <c r="CR317" s="19"/>
      <c r="CS317" s="19"/>
      <c r="CT317" s="19"/>
      <c r="CU317" s="19"/>
      <c r="CV317" s="19"/>
      <c r="CW317" s="19"/>
      <c r="CX317" s="19"/>
      <c r="CY317" s="19"/>
      <c r="CZ317" s="19"/>
      <c r="DA317" s="19"/>
      <c r="DB317" s="19"/>
      <c r="DC317" s="19"/>
      <c r="DD317" s="19"/>
      <c r="DE317" s="19"/>
      <c r="DF317" s="19"/>
      <c r="DG317" s="19"/>
      <c r="DH317" s="19"/>
      <c r="DI317" s="19"/>
      <c r="DJ317" s="19"/>
      <c r="DK317" s="19"/>
      <c r="DL317" s="19"/>
      <c r="DM317" s="19"/>
      <c r="DN317" s="19"/>
      <c r="DO317" s="19"/>
      <c r="DP317" s="19"/>
      <c r="DQ317" s="19"/>
      <c r="DR317" s="19"/>
      <c r="DS317" s="19"/>
    </row>
    <row r="318" spans="1:123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BX318" s="19"/>
      <c r="BY318" s="19"/>
      <c r="BZ318" s="19"/>
      <c r="CA318" s="19"/>
      <c r="CB318" s="19"/>
      <c r="CC318" s="19"/>
      <c r="CD318" s="19"/>
      <c r="CE318" s="19"/>
      <c r="CF318" s="19"/>
      <c r="CG318" s="19"/>
      <c r="CH318" s="19"/>
      <c r="CI318" s="19"/>
      <c r="CJ318" s="19"/>
      <c r="CK318" s="19"/>
      <c r="CL318" s="19"/>
      <c r="CM318" s="19"/>
      <c r="CN318" s="19"/>
      <c r="CO318" s="19"/>
      <c r="CP318" s="19"/>
      <c r="CQ318" s="19"/>
      <c r="CR318" s="19"/>
      <c r="CS318" s="19"/>
      <c r="CT318" s="19"/>
      <c r="CU318" s="19"/>
      <c r="CV318" s="19"/>
      <c r="CW318" s="19"/>
      <c r="CX318" s="19"/>
      <c r="CY318" s="19"/>
      <c r="CZ318" s="19"/>
      <c r="DA318" s="19"/>
      <c r="DB318" s="19"/>
      <c r="DC318" s="19"/>
      <c r="DD318" s="19"/>
      <c r="DE318" s="19"/>
      <c r="DF318" s="19"/>
      <c r="DG318" s="19"/>
      <c r="DH318" s="19"/>
      <c r="DI318" s="19"/>
      <c r="DJ318" s="19"/>
      <c r="DK318" s="19"/>
      <c r="DL318" s="19"/>
      <c r="DM318" s="19"/>
      <c r="DN318" s="19"/>
      <c r="DO318" s="19"/>
      <c r="DP318" s="19"/>
      <c r="DQ318" s="19"/>
      <c r="DR318" s="19"/>
      <c r="DS318" s="19"/>
    </row>
    <row r="319" spans="1:123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BX319" s="19"/>
      <c r="BY319" s="19"/>
      <c r="BZ319" s="19"/>
      <c r="CA319" s="19"/>
      <c r="CB319" s="19"/>
      <c r="CC319" s="19"/>
      <c r="CD319" s="19"/>
      <c r="CE319" s="19"/>
      <c r="CF319" s="19"/>
      <c r="CG319" s="19"/>
      <c r="CH319" s="19"/>
      <c r="CI319" s="19"/>
      <c r="CJ319" s="19"/>
      <c r="CK319" s="19"/>
      <c r="CL319" s="19"/>
      <c r="CM319" s="19"/>
      <c r="CN319" s="19"/>
      <c r="CO319" s="19"/>
      <c r="CP319" s="19"/>
      <c r="CQ319" s="19"/>
      <c r="CR319" s="19"/>
      <c r="CS319" s="19"/>
      <c r="CT319" s="19"/>
      <c r="CU319" s="19"/>
      <c r="CV319" s="19"/>
      <c r="CW319" s="19"/>
      <c r="CX319" s="19"/>
      <c r="CY319" s="19"/>
      <c r="CZ319" s="19"/>
      <c r="DA319" s="19"/>
      <c r="DB319" s="19"/>
      <c r="DC319" s="19"/>
      <c r="DD319" s="19"/>
      <c r="DE319" s="19"/>
      <c r="DF319" s="19"/>
      <c r="DG319" s="19"/>
      <c r="DH319" s="19"/>
      <c r="DI319" s="19"/>
      <c r="DJ319" s="19"/>
      <c r="DK319" s="19"/>
      <c r="DL319" s="19"/>
      <c r="DM319" s="19"/>
      <c r="DN319" s="19"/>
      <c r="DO319" s="19"/>
      <c r="DP319" s="19"/>
      <c r="DQ319" s="19"/>
      <c r="DR319" s="19"/>
      <c r="DS319" s="19"/>
    </row>
    <row r="320" spans="1:123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BX320" s="19"/>
      <c r="BY320" s="19"/>
      <c r="BZ320" s="19"/>
      <c r="CA320" s="19"/>
      <c r="CB320" s="19"/>
      <c r="CC320" s="19"/>
      <c r="CD320" s="19"/>
      <c r="CE320" s="19"/>
      <c r="CF320" s="19"/>
      <c r="CG320" s="19"/>
      <c r="CH320" s="19"/>
      <c r="CI320" s="19"/>
      <c r="CJ320" s="19"/>
      <c r="CK320" s="19"/>
      <c r="CL320" s="19"/>
      <c r="CM320" s="19"/>
      <c r="CN320" s="19"/>
      <c r="CO320" s="19"/>
      <c r="CP320" s="19"/>
      <c r="CQ320" s="19"/>
      <c r="CR320" s="19"/>
      <c r="CS320" s="19"/>
      <c r="CT320" s="19"/>
      <c r="CU320" s="19"/>
      <c r="CV320" s="19"/>
      <c r="CW320" s="19"/>
      <c r="CX320" s="19"/>
      <c r="CY320" s="19"/>
      <c r="CZ320" s="19"/>
      <c r="DA320" s="19"/>
      <c r="DB320" s="19"/>
      <c r="DC320" s="19"/>
      <c r="DD320" s="19"/>
      <c r="DE320" s="19"/>
      <c r="DF320" s="19"/>
      <c r="DG320" s="19"/>
      <c r="DH320" s="19"/>
      <c r="DI320" s="19"/>
      <c r="DJ320" s="19"/>
      <c r="DK320" s="19"/>
      <c r="DL320" s="19"/>
      <c r="DM320" s="19"/>
      <c r="DN320" s="19"/>
      <c r="DO320" s="19"/>
      <c r="DP320" s="19"/>
      <c r="DQ320" s="19"/>
      <c r="DR320" s="19"/>
      <c r="DS320" s="19"/>
    </row>
    <row r="321" spans="1:123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BX321" s="19"/>
      <c r="BY321" s="19"/>
      <c r="BZ321" s="19"/>
      <c r="CA321" s="19"/>
      <c r="CB321" s="19"/>
      <c r="CC321" s="19"/>
      <c r="CD321" s="19"/>
      <c r="CE321" s="19"/>
      <c r="CF321" s="19"/>
      <c r="CG321" s="19"/>
      <c r="CH321" s="19"/>
      <c r="CI321" s="19"/>
      <c r="CJ321" s="19"/>
      <c r="CK321" s="19"/>
      <c r="CL321" s="19"/>
      <c r="CM321" s="19"/>
      <c r="CN321" s="19"/>
      <c r="CO321" s="19"/>
      <c r="CP321" s="19"/>
      <c r="CQ321" s="19"/>
      <c r="CR321" s="19"/>
      <c r="CS321" s="19"/>
      <c r="CT321" s="19"/>
      <c r="CU321" s="19"/>
      <c r="CV321" s="19"/>
      <c r="CW321" s="19"/>
      <c r="CX321" s="19"/>
      <c r="CY321" s="19"/>
      <c r="CZ321" s="19"/>
      <c r="DA321" s="19"/>
      <c r="DB321" s="19"/>
      <c r="DC321" s="19"/>
      <c r="DD321" s="19"/>
      <c r="DE321" s="19"/>
      <c r="DF321" s="19"/>
      <c r="DG321" s="19"/>
      <c r="DH321" s="19"/>
      <c r="DI321" s="19"/>
      <c r="DJ321" s="19"/>
      <c r="DK321" s="19"/>
      <c r="DL321" s="19"/>
      <c r="DM321" s="19"/>
      <c r="DN321" s="19"/>
      <c r="DO321" s="19"/>
      <c r="DP321" s="19"/>
      <c r="DQ321" s="19"/>
      <c r="DR321" s="19"/>
      <c r="DS321" s="19"/>
    </row>
    <row r="322" spans="1:123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BX322" s="19"/>
      <c r="BY322" s="19"/>
      <c r="BZ322" s="19"/>
      <c r="CA322" s="19"/>
      <c r="CB322" s="19"/>
      <c r="CC322" s="19"/>
      <c r="CD322" s="19"/>
      <c r="CE322" s="19"/>
      <c r="CF322" s="19"/>
      <c r="CG322" s="19"/>
      <c r="CH322" s="19"/>
      <c r="CI322" s="19"/>
      <c r="CJ322" s="19"/>
      <c r="CK322" s="19"/>
      <c r="CL322" s="19"/>
      <c r="CM322" s="19"/>
      <c r="CN322" s="19"/>
      <c r="CO322" s="19"/>
      <c r="CP322" s="19"/>
      <c r="CQ322" s="19"/>
      <c r="CR322" s="19"/>
      <c r="CS322" s="19"/>
      <c r="CT322" s="19"/>
      <c r="CU322" s="19"/>
      <c r="CV322" s="19"/>
      <c r="CW322" s="19"/>
      <c r="CX322" s="19"/>
      <c r="CY322" s="19"/>
      <c r="CZ322" s="19"/>
      <c r="DA322" s="19"/>
      <c r="DB322" s="19"/>
      <c r="DC322" s="19"/>
      <c r="DD322" s="19"/>
      <c r="DE322" s="19"/>
      <c r="DF322" s="19"/>
      <c r="DG322" s="19"/>
      <c r="DH322" s="19"/>
      <c r="DI322" s="19"/>
      <c r="DJ322" s="19"/>
      <c r="DK322" s="19"/>
      <c r="DL322" s="19"/>
      <c r="DM322" s="19"/>
      <c r="DN322" s="19"/>
      <c r="DO322" s="19"/>
      <c r="DP322" s="19"/>
      <c r="DQ322" s="19"/>
      <c r="DR322" s="19"/>
      <c r="DS322" s="19"/>
    </row>
    <row r="323" spans="1:123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BX323" s="19"/>
      <c r="BY323" s="19"/>
      <c r="BZ323" s="19"/>
      <c r="CA323" s="19"/>
      <c r="CB323" s="19"/>
      <c r="CC323" s="19"/>
      <c r="CD323" s="19"/>
      <c r="CE323" s="19"/>
      <c r="CF323" s="19"/>
      <c r="CG323" s="19"/>
      <c r="CH323" s="19"/>
      <c r="CI323" s="19"/>
      <c r="CJ323" s="19"/>
      <c r="CK323" s="19"/>
      <c r="CL323" s="19"/>
      <c r="CM323" s="19"/>
      <c r="CN323" s="19"/>
      <c r="CO323" s="19"/>
      <c r="CP323" s="19"/>
      <c r="CQ323" s="19"/>
      <c r="CR323" s="19"/>
      <c r="CS323" s="19"/>
      <c r="CT323" s="19"/>
      <c r="CU323" s="19"/>
      <c r="CV323" s="19"/>
      <c r="CW323" s="19"/>
      <c r="CX323" s="19"/>
      <c r="CY323" s="19"/>
      <c r="CZ323" s="19"/>
      <c r="DA323" s="19"/>
      <c r="DB323" s="19"/>
      <c r="DC323" s="19"/>
      <c r="DD323" s="19"/>
      <c r="DE323" s="19"/>
      <c r="DF323" s="19"/>
      <c r="DG323" s="19"/>
      <c r="DH323" s="19"/>
      <c r="DI323" s="19"/>
      <c r="DJ323" s="19"/>
      <c r="DK323" s="19"/>
      <c r="DL323" s="19"/>
      <c r="DM323" s="19"/>
      <c r="DN323" s="19"/>
      <c r="DO323" s="19"/>
      <c r="DP323" s="19"/>
      <c r="DQ323" s="19"/>
      <c r="DR323" s="19"/>
      <c r="DS323" s="19"/>
    </row>
    <row r="324" spans="1:123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BX324" s="19"/>
      <c r="BY324" s="19"/>
      <c r="BZ324" s="19"/>
      <c r="CA324" s="19"/>
      <c r="CB324" s="19"/>
      <c r="CC324" s="19"/>
      <c r="CD324" s="19"/>
      <c r="CE324" s="19"/>
      <c r="CF324" s="19"/>
      <c r="CG324" s="19"/>
      <c r="CH324" s="19"/>
      <c r="CI324" s="19"/>
      <c r="CJ324" s="19"/>
      <c r="CK324" s="19"/>
      <c r="CL324" s="19"/>
      <c r="CM324" s="19"/>
      <c r="CN324" s="19"/>
      <c r="CO324" s="19"/>
      <c r="CP324" s="19"/>
      <c r="CQ324" s="19"/>
      <c r="CR324" s="19"/>
      <c r="CS324" s="19"/>
      <c r="CT324" s="19"/>
      <c r="CU324" s="19"/>
      <c r="CV324" s="19"/>
      <c r="CW324" s="19"/>
      <c r="CX324" s="19"/>
      <c r="CY324" s="19"/>
      <c r="CZ324" s="19"/>
      <c r="DA324" s="19"/>
      <c r="DB324" s="19"/>
      <c r="DC324" s="19"/>
      <c r="DD324" s="19"/>
      <c r="DE324" s="19"/>
      <c r="DF324" s="19"/>
      <c r="DG324" s="19"/>
      <c r="DH324" s="19"/>
      <c r="DI324" s="19"/>
      <c r="DJ324" s="19"/>
      <c r="DK324" s="19"/>
      <c r="DL324" s="19"/>
      <c r="DM324" s="19"/>
      <c r="DN324" s="19"/>
      <c r="DO324" s="19"/>
      <c r="DP324" s="19"/>
      <c r="DQ324" s="19"/>
      <c r="DR324" s="19"/>
      <c r="DS324" s="19"/>
    </row>
    <row r="325" spans="1:123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BX325" s="19"/>
      <c r="BY325" s="19"/>
      <c r="BZ325" s="19"/>
      <c r="CA325" s="19"/>
      <c r="CB325" s="19"/>
      <c r="CC325" s="19"/>
      <c r="CD325" s="19"/>
      <c r="CE325" s="19"/>
      <c r="CF325" s="19"/>
      <c r="CG325" s="19"/>
      <c r="CH325" s="19"/>
      <c r="CI325" s="19"/>
      <c r="CJ325" s="19"/>
      <c r="CK325" s="19"/>
      <c r="CL325" s="19"/>
      <c r="CM325" s="19"/>
      <c r="CN325" s="19"/>
      <c r="CO325" s="19"/>
      <c r="CP325" s="19"/>
      <c r="CQ325" s="19"/>
      <c r="CR325" s="19"/>
      <c r="CS325" s="19"/>
      <c r="CT325" s="19"/>
      <c r="CU325" s="19"/>
      <c r="CV325" s="19"/>
      <c r="CW325" s="19"/>
      <c r="CX325" s="19"/>
      <c r="CY325" s="19"/>
      <c r="CZ325" s="19"/>
      <c r="DA325" s="19"/>
      <c r="DB325" s="19"/>
      <c r="DC325" s="19"/>
      <c r="DD325" s="19"/>
      <c r="DE325" s="19"/>
      <c r="DF325" s="19"/>
      <c r="DG325" s="19"/>
      <c r="DH325" s="19"/>
      <c r="DI325" s="19"/>
      <c r="DJ325" s="19"/>
      <c r="DK325" s="19"/>
      <c r="DL325" s="19"/>
      <c r="DM325" s="19"/>
      <c r="DN325" s="19"/>
      <c r="DO325" s="19"/>
      <c r="DP325" s="19"/>
      <c r="DQ325" s="19"/>
      <c r="DR325" s="19"/>
      <c r="DS325" s="19"/>
    </row>
    <row r="326" spans="1:123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BX326" s="19"/>
      <c r="BY326" s="19"/>
      <c r="BZ326" s="19"/>
      <c r="CA326" s="19"/>
      <c r="CB326" s="19"/>
      <c r="CC326" s="19"/>
      <c r="CD326" s="19"/>
      <c r="CE326" s="19"/>
      <c r="CF326" s="19"/>
      <c r="CG326" s="19"/>
      <c r="CH326" s="19"/>
      <c r="CI326" s="19"/>
      <c r="CJ326" s="19"/>
      <c r="CK326" s="19"/>
      <c r="CL326" s="19"/>
      <c r="CM326" s="19"/>
      <c r="CN326" s="19"/>
      <c r="CO326" s="19"/>
      <c r="CP326" s="19"/>
      <c r="CQ326" s="19"/>
      <c r="CR326" s="19"/>
      <c r="CS326" s="19"/>
      <c r="CT326" s="19"/>
      <c r="CU326" s="19"/>
      <c r="CV326" s="19"/>
      <c r="CW326" s="19"/>
      <c r="CX326" s="19"/>
      <c r="CY326" s="19"/>
      <c r="CZ326" s="19"/>
      <c r="DA326" s="19"/>
      <c r="DB326" s="19"/>
      <c r="DC326" s="19"/>
      <c r="DD326" s="19"/>
      <c r="DE326" s="19"/>
      <c r="DF326" s="19"/>
      <c r="DG326" s="19"/>
      <c r="DH326" s="19"/>
      <c r="DI326" s="19"/>
      <c r="DJ326" s="19"/>
      <c r="DK326" s="19"/>
      <c r="DL326" s="19"/>
      <c r="DM326" s="19"/>
      <c r="DN326" s="19"/>
      <c r="DO326" s="19"/>
      <c r="DP326" s="19"/>
      <c r="DQ326" s="19"/>
      <c r="DR326" s="19"/>
      <c r="DS326" s="19"/>
    </row>
    <row r="327" spans="1:123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BX327" s="19"/>
      <c r="BY327" s="19"/>
      <c r="BZ327" s="19"/>
      <c r="CA327" s="19"/>
      <c r="CB327" s="19"/>
      <c r="CC327" s="19"/>
      <c r="CD327" s="19"/>
      <c r="CE327" s="19"/>
      <c r="CF327" s="19"/>
      <c r="CG327" s="19"/>
      <c r="CH327" s="19"/>
      <c r="CI327" s="19"/>
      <c r="CJ327" s="19"/>
      <c r="CK327" s="19"/>
      <c r="CL327" s="19"/>
      <c r="CM327" s="19"/>
      <c r="CN327" s="19"/>
      <c r="CO327" s="19"/>
      <c r="CP327" s="19"/>
      <c r="CQ327" s="19"/>
      <c r="CR327" s="19"/>
      <c r="CS327" s="19"/>
      <c r="CT327" s="19"/>
      <c r="CU327" s="19"/>
      <c r="CV327" s="19"/>
      <c r="CW327" s="19"/>
      <c r="CX327" s="19"/>
      <c r="CY327" s="19"/>
      <c r="CZ327" s="19"/>
      <c r="DA327" s="19"/>
      <c r="DB327" s="19"/>
      <c r="DC327" s="19"/>
      <c r="DD327" s="19"/>
      <c r="DE327" s="19"/>
      <c r="DF327" s="19"/>
      <c r="DG327" s="19"/>
      <c r="DH327" s="19"/>
      <c r="DI327" s="19"/>
      <c r="DJ327" s="19"/>
      <c r="DK327" s="19"/>
      <c r="DL327" s="19"/>
      <c r="DM327" s="19"/>
      <c r="DN327" s="19"/>
      <c r="DO327" s="19"/>
      <c r="DP327" s="19"/>
      <c r="DQ327" s="19"/>
      <c r="DR327" s="19"/>
      <c r="DS327" s="19"/>
    </row>
    <row r="328" spans="1:123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BX328" s="19"/>
      <c r="BY328" s="19"/>
      <c r="BZ328" s="19"/>
      <c r="CA328" s="19"/>
      <c r="CB328" s="19"/>
      <c r="CC328" s="19"/>
      <c r="CD328" s="19"/>
      <c r="CE328" s="19"/>
      <c r="CF328" s="19"/>
      <c r="CG328" s="19"/>
      <c r="CH328" s="19"/>
      <c r="CI328" s="19"/>
      <c r="CJ328" s="19"/>
      <c r="CK328" s="19"/>
      <c r="CL328" s="19"/>
      <c r="CM328" s="19"/>
      <c r="CN328" s="19"/>
      <c r="CO328" s="19"/>
      <c r="CP328" s="19"/>
      <c r="CQ328" s="19"/>
      <c r="CR328" s="19"/>
      <c r="CS328" s="19"/>
      <c r="CT328" s="19"/>
      <c r="CU328" s="19"/>
      <c r="CV328" s="19"/>
      <c r="CW328" s="19"/>
      <c r="CX328" s="19"/>
      <c r="CY328" s="19"/>
      <c r="CZ328" s="19"/>
      <c r="DA328" s="19"/>
      <c r="DB328" s="19"/>
      <c r="DC328" s="19"/>
      <c r="DD328" s="19"/>
      <c r="DE328" s="19"/>
      <c r="DF328" s="19"/>
      <c r="DG328" s="19"/>
      <c r="DH328" s="19"/>
      <c r="DI328" s="19"/>
      <c r="DJ328" s="19"/>
      <c r="DK328" s="19"/>
      <c r="DL328" s="19"/>
      <c r="DM328" s="19"/>
      <c r="DN328" s="19"/>
      <c r="DO328" s="19"/>
      <c r="DP328" s="19"/>
      <c r="DQ328" s="19"/>
      <c r="DR328" s="19"/>
      <c r="DS328" s="19"/>
    </row>
    <row r="329" spans="1:123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BX329" s="19"/>
      <c r="BY329" s="19"/>
      <c r="BZ329" s="19"/>
      <c r="CA329" s="19"/>
      <c r="CB329" s="19"/>
      <c r="CC329" s="19"/>
      <c r="CD329" s="19"/>
      <c r="CE329" s="19"/>
      <c r="CF329" s="19"/>
      <c r="CG329" s="19"/>
      <c r="CH329" s="19"/>
      <c r="CI329" s="19"/>
      <c r="CJ329" s="19"/>
      <c r="CK329" s="19"/>
      <c r="CL329" s="19"/>
      <c r="CM329" s="19"/>
      <c r="CN329" s="19"/>
      <c r="CO329" s="19"/>
      <c r="CP329" s="19"/>
      <c r="CQ329" s="19"/>
      <c r="CR329" s="19"/>
      <c r="CS329" s="19"/>
      <c r="CT329" s="19"/>
      <c r="CU329" s="19"/>
      <c r="CV329" s="19"/>
      <c r="CW329" s="19"/>
      <c r="CX329" s="19"/>
      <c r="CY329" s="19"/>
      <c r="CZ329" s="19"/>
      <c r="DA329" s="19"/>
      <c r="DB329" s="19"/>
      <c r="DC329" s="19"/>
      <c r="DD329" s="19"/>
      <c r="DE329" s="19"/>
      <c r="DF329" s="19"/>
      <c r="DG329" s="19"/>
      <c r="DH329" s="19"/>
      <c r="DI329" s="19"/>
      <c r="DJ329" s="19"/>
      <c r="DK329" s="19"/>
      <c r="DL329" s="19"/>
      <c r="DM329" s="19"/>
      <c r="DN329" s="19"/>
      <c r="DO329" s="19"/>
      <c r="DP329" s="19"/>
      <c r="DQ329" s="19"/>
      <c r="DR329" s="19"/>
      <c r="DS329" s="19"/>
    </row>
    <row r="330" spans="1:123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BX330" s="19"/>
      <c r="BY330" s="19"/>
      <c r="BZ330" s="19"/>
      <c r="CA330" s="19"/>
      <c r="CB330" s="19"/>
      <c r="CC330" s="19"/>
      <c r="CD330" s="19"/>
      <c r="CE330" s="19"/>
      <c r="CF330" s="19"/>
      <c r="CG330" s="19"/>
      <c r="CH330" s="19"/>
      <c r="CI330" s="19"/>
      <c r="CJ330" s="19"/>
      <c r="CK330" s="19"/>
      <c r="CL330" s="19"/>
      <c r="CM330" s="19"/>
      <c r="CN330" s="19"/>
      <c r="CO330" s="19"/>
      <c r="CP330" s="19"/>
      <c r="CQ330" s="19"/>
      <c r="CR330" s="19"/>
      <c r="CS330" s="19"/>
      <c r="CT330" s="19"/>
      <c r="CU330" s="19"/>
      <c r="CV330" s="19"/>
      <c r="CW330" s="19"/>
      <c r="CX330" s="19"/>
      <c r="CY330" s="19"/>
      <c r="CZ330" s="19"/>
      <c r="DA330" s="19"/>
      <c r="DB330" s="19"/>
      <c r="DC330" s="19"/>
      <c r="DD330" s="19"/>
      <c r="DE330" s="19"/>
      <c r="DF330" s="19"/>
      <c r="DG330" s="19"/>
      <c r="DH330" s="19"/>
      <c r="DI330" s="19"/>
      <c r="DJ330" s="19"/>
      <c r="DK330" s="19"/>
      <c r="DL330" s="19"/>
      <c r="DM330" s="19"/>
      <c r="DN330" s="19"/>
      <c r="DO330" s="19"/>
      <c r="DP330" s="19"/>
      <c r="DQ330" s="19"/>
      <c r="DR330" s="19"/>
      <c r="DS330" s="19"/>
    </row>
    <row r="331" spans="1:123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BX331" s="19"/>
      <c r="BY331" s="19"/>
      <c r="BZ331" s="19"/>
      <c r="CA331" s="19"/>
      <c r="CB331" s="19"/>
      <c r="CC331" s="19"/>
      <c r="CD331" s="19"/>
      <c r="CE331" s="19"/>
      <c r="CF331" s="19"/>
      <c r="CG331" s="19"/>
      <c r="CH331" s="19"/>
      <c r="CI331" s="19"/>
      <c r="CJ331" s="19"/>
      <c r="CK331" s="19"/>
      <c r="CL331" s="19"/>
      <c r="CM331" s="19"/>
      <c r="CN331" s="19"/>
      <c r="CO331" s="19"/>
      <c r="CP331" s="19"/>
      <c r="CQ331" s="19"/>
      <c r="CR331" s="19"/>
      <c r="CS331" s="19"/>
      <c r="CT331" s="19"/>
      <c r="CU331" s="19"/>
      <c r="CV331" s="19"/>
      <c r="CW331" s="19"/>
      <c r="CX331" s="19"/>
      <c r="CY331" s="19"/>
      <c r="CZ331" s="19"/>
      <c r="DA331" s="19"/>
      <c r="DB331" s="19"/>
      <c r="DC331" s="19"/>
      <c r="DD331" s="19"/>
      <c r="DE331" s="19"/>
      <c r="DF331" s="19"/>
      <c r="DG331" s="19"/>
      <c r="DH331" s="19"/>
      <c r="DI331" s="19"/>
      <c r="DJ331" s="19"/>
      <c r="DK331" s="19"/>
      <c r="DL331" s="19"/>
      <c r="DM331" s="19"/>
      <c r="DN331" s="19"/>
      <c r="DO331" s="19"/>
      <c r="DP331" s="19"/>
      <c r="DQ331" s="19"/>
      <c r="DR331" s="19"/>
      <c r="DS331" s="19"/>
    </row>
    <row r="332" spans="1:123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BX332" s="19"/>
      <c r="BY332" s="19"/>
      <c r="BZ332" s="19"/>
      <c r="CA332" s="19"/>
      <c r="CB332" s="19"/>
      <c r="CC332" s="19"/>
      <c r="CD332" s="19"/>
      <c r="CE332" s="19"/>
      <c r="CF332" s="19"/>
      <c r="CG332" s="19"/>
      <c r="CH332" s="19"/>
      <c r="CI332" s="19"/>
      <c r="CJ332" s="19"/>
      <c r="CK332" s="19"/>
      <c r="CL332" s="19"/>
      <c r="CM332" s="19"/>
      <c r="CN332" s="19"/>
      <c r="CO332" s="19"/>
      <c r="CP332" s="19"/>
      <c r="CQ332" s="19"/>
      <c r="CR332" s="19"/>
      <c r="CS332" s="19"/>
      <c r="CT332" s="19"/>
      <c r="CU332" s="19"/>
      <c r="CV332" s="19"/>
      <c r="CW332" s="19"/>
      <c r="CX332" s="19"/>
      <c r="CY332" s="19"/>
      <c r="CZ332" s="19"/>
      <c r="DA332" s="19"/>
      <c r="DB332" s="19"/>
      <c r="DC332" s="19"/>
      <c r="DD332" s="19"/>
      <c r="DE332" s="19"/>
      <c r="DF332" s="19"/>
      <c r="DG332" s="19"/>
      <c r="DH332" s="19"/>
      <c r="DI332" s="19"/>
      <c r="DJ332" s="19"/>
      <c r="DK332" s="19"/>
      <c r="DL332" s="19"/>
      <c r="DM332" s="19"/>
      <c r="DN332" s="19"/>
      <c r="DO332" s="19"/>
      <c r="DP332" s="19"/>
      <c r="DQ332" s="19"/>
      <c r="DR332" s="19"/>
      <c r="DS332" s="19"/>
    </row>
    <row r="333" spans="1:123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</row>
    <row r="334" spans="1:123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</row>
    <row r="335" spans="1:123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BX335" s="19"/>
      <c r="BY335" s="19"/>
      <c r="BZ335" s="19"/>
      <c r="CA335" s="19"/>
      <c r="CB335" s="19"/>
      <c r="CC335" s="19"/>
      <c r="CD335" s="19"/>
      <c r="CE335" s="19"/>
      <c r="CF335" s="19"/>
      <c r="CG335" s="19"/>
      <c r="CH335" s="19"/>
      <c r="CI335" s="19"/>
      <c r="CJ335" s="19"/>
      <c r="CK335" s="19"/>
      <c r="CL335" s="19"/>
      <c r="CM335" s="19"/>
      <c r="CN335" s="19"/>
      <c r="CO335" s="19"/>
      <c r="CP335" s="19"/>
      <c r="CQ335" s="19"/>
      <c r="CR335" s="19"/>
      <c r="CS335" s="19"/>
      <c r="CT335" s="19"/>
      <c r="CU335" s="19"/>
      <c r="CV335" s="19"/>
      <c r="CW335" s="19"/>
      <c r="CX335" s="19"/>
      <c r="CY335" s="19"/>
      <c r="CZ335" s="19"/>
      <c r="DA335" s="19"/>
      <c r="DB335" s="19"/>
      <c r="DC335" s="19"/>
      <c r="DD335" s="19"/>
      <c r="DE335" s="19"/>
      <c r="DF335" s="19"/>
      <c r="DG335" s="19"/>
      <c r="DH335" s="19"/>
      <c r="DI335" s="19"/>
      <c r="DJ335" s="19"/>
      <c r="DK335" s="19"/>
      <c r="DL335" s="19"/>
      <c r="DM335" s="19"/>
      <c r="DN335" s="19"/>
      <c r="DO335" s="19"/>
      <c r="DP335" s="19"/>
      <c r="DQ335" s="19"/>
      <c r="DR335" s="19"/>
      <c r="DS335" s="19"/>
    </row>
    <row r="336" spans="1:123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BX336" s="19"/>
      <c r="BY336" s="19"/>
      <c r="BZ336" s="19"/>
      <c r="CA336" s="19"/>
      <c r="CB336" s="19"/>
      <c r="CC336" s="19"/>
      <c r="CD336" s="19"/>
      <c r="CE336" s="19"/>
      <c r="CF336" s="19"/>
      <c r="CG336" s="19"/>
      <c r="CH336" s="19"/>
      <c r="CI336" s="19"/>
      <c r="CJ336" s="19"/>
      <c r="CK336" s="19"/>
      <c r="CL336" s="19"/>
      <c r="CM336" s="19"/>
      <c r="CN336" s="19"/>
      <c r="CO336" s="19"/>
      <c r="CP336" s="19"/>
      <c r="CQ336" s="19"/>
      <c r="CR336" s="19"/>
      <c r="CS336" s="19"/>
      <c r="CT336" s="19"/>
      <c r="CU336" s="19"/>
      <c r="CV336" s="19"/>
      <c r="CW336" s="19"/>
      <c r="CX336" s="19"/>
      <c r="CY336" s="19"/>
      <c r="CZ336" s="19"/>
      <c r="DA336" s="19"/>
      <c r="DB336" s="19"/>
      <c r="DC336" s="19"/>
      <c r="DD336" s="19"/>
      <c r="DE336" s="19"/>
      <c r="DF336" s="19"/>
      <c r="DG336" s="19"/>
      <c r="DH336" s="19"/>
      <c r="DI336" s="19"/>
      <c r="DJ336" s="19"/>
      <c r="DK336" s="19"/>
      <c r="DL336" s="19"/>
      <c r="DM336" s="19"/>
      <c r="DN336" s="19"/>
      <c r="DO336" s="19"/>
      <c r="DP336" s="19"/>
      <c r="DQ336" s="19"/>
      <c r="DR336" s="19"/>
      <c r="DS336" s="19"/>
    </row>
    <row r="337" spans="1:123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</row>
    <row r="338" spans="1:123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  <c r="CK338" s="19"/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  <c r="DH338" s="19"/>
      <c r="DI338" s="19"/>
      <c r="DJ338" s="19"/>
      <c r="DK338" s="19"/>
      <c r="DL338" s="19"/>
      <c r="DM338" s="19"/>
      <c r="DN338" s="19"/>
      <c r="DO338" s="19"/>
      <c r="DP338" s="19"/>
      <c r="DQ338" s="19"/>
      <c r="DR338" s="19"/>
      <c r="DS338" s="19"/>
    </row>
    <row r="339" spans="1:123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BX339" s="19"/>
      <c r="BY339" s="19"/>
      <c r="BZ339" s="19"/>
      <c r="CA339" s="19"/>
      <c r="CB339" s="19"/>
      <c r="CC339" s="19"/>
      <c r="CD339" s="19"/>
      <c r="CE339" s="19"/>
      <c r="CF339" s="19"/>
      <c r="CG339" s="19"/>
      <c r="CH339" s="19"/>
      <c r="CI339" s="19"/>
      <c r="CJ339" s="19"/>
      <c r="CK339" s="19"/>
      <c r="CL339" s="19"/>
      <c r="CM339" s="19"/>
      <c r="CN339" s="19"/>
      <c r="CO339" s="19"/>
      <c r="CP339" s="19"/>
      <c r="CQ339" s="19"/>
      <c r="CR339" s="19"/>
      <c r="CS339" s="19"/>
      <c r="CT339" s="19"/>
      <c r="CU339" s="19"/>
      <c r="CV339" s="19"/>
      <c r="CW339" s="19"/>
      <c r="CX339" s="19"/>
      <c r="CY339" s="19"/>
      <c r="CZ339" s="19"/>
      <c r="DA339" s="19"/>
      <c r="DB339" s="19"/>
      <c r="DC339" s="19"/>
      <c r="DD339" s="19"/>
      <c r="DE339" s="19"/>
      <c r="DF339" s="19"/>
      <c r="DG339" s="19"/>
      <c r="DH339" s="19"/>
      <c r="DI339" s="19"/>
      <c r="DJ339" s="19"/>
      <c r="DK339" s="19"/>
      <c r="DL339" s="19"/>
      <c r="DM339" s="19"/>
      <c r="DN339" s="19"/>
      <c r="DO339" s="19"/>
      <c r="DP339" s="19"/>
      <c r="DQ339" s="19"/>
      <c r="DR339" s="19"/>
      <c r="DS339" s="19"/>
    </row>
    <row r="340" spans="1:123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BX340" s="19"/>
      <c r="BY340" s="19"/>
      <c r="BZ340" s="19"/>
      <c r="CA340" s="19"/>
      <c r="CB340" s="19"/>
      <c r="CC340" s="19"/>
      <c r="CD340" s="19"/>
      <c r="CE340" s="19"/>
      <c r="CF340" s="19"/>
      <c r="CG340" s="19"/>
      <c r="CH340" s="19"/>
      <c r="CI340" s="19"/>
      <c r="CJ340" s="19"/>
      <c r="CK340" s="19"/>
      <c r="CL340" s="19"/>
      <c r="CM340" s="19"/>
      <c r="CN340" s="19"/>
      <c r="CO340" s="19"/>
      <c r="CP340" s="19"/>
      <c r="CQ340" s="19"/>
      <c r="CR340" s="19"/>
      <c r="CS340" s="19"/>
      <c r="CT340" s="19"/>
      <c r="CU340" s="19"/>
      <c r="CV340" s="19"/>
      <c r="CW340" s="19"/>
      <c r="CX340" s="19"/>
      <c r="CY340" s="19"/>
      <c r="CZ340" s="19"/>
      <c r="DA340" s="19"/>
      <c r="DB340" s="19"/>
      <c r="DC340" s="19"/>
      <c r="DD340" s="19"/>
      <c r="DE340" s="19"/>
      <c r="DF340" s="19"/>
      <c r="DG340" s="19"/>
      <c r="DH340" s="19"/>
      <c r="DI340" s="19"/>
      <c r="DJ340" s="19"/>
      <c r="DK340" s="19"/>
      <c r="DL340" s="19"/>
      <c r="DM340" s="19"/>
      <c r="DN340" s="19"/>
      <c r="DO340" s="19"/>
      <c r="DP340" s="19"/>
      <c r="DQ340" s="19"/>
      <c r="DR340" s="19"/>
      <c r="DS340" s="19"/>
    </row>
    <row r="341" spans="1:123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BX341" s="19"/>
      <c r="BY341" s="19"/>
      <c r="BZ341" s="19"/>
      <c r="CA341" s="19"/>
      <c r="CB341" s="19"/>
      <c r="CC341" s="19"/>
      <c r="CD341" s="19"/>
      <c r="CE341" s="19"/>
      <c r="CF341" s="19"/>
      <c r="CG341" s="19"/>
      <c r="CH341" s="19"/>
      <c r="CI341" s="19"/>
      <c r="CJ341" s="19"/>
      <c r="CK341" s="19"/>
      <c r="CL341" s="19"/>
      <c r="CM341" s="19"/>
      <c r="CN341" s="19"/>
      <c r="CO341" s="19"/>
      <c r="CP341" s="19"/>
      <c r="CQ341" s="19"/>
      <c r="CR341" s="19"/>
      <c r="CS341" s="19"/>
      <c r="CT341" s="19"/>
      <c r="CU341" s="19"/>
      <c r="CV341" s="19"/>
      <c r="CW341" s="19"/>
      <c r="CX341" s="19"/>
      <c r="CY341" s="19"/>
      <c r="CZ341" s="19"/>
      <c r="DA341" s="19"/>
      <c r="DB341" s="19"/>
      <c r="DC341" s="19"/>
      <c r="DD341" s="19"/>
      <c r="DE341" s="19"/>
      <c r="DF341" s="19"/>
      <c r="DG341" s="19"/>
      <c r="DH341" s="19"/>
      <c r="DI341" s="19"/>
      <c r="DJ341" s="19"/>
      <c r="DK341" s="19"/>
      <c r="DL341" s="19"/>
      <c r="DM341" s="19"/>
      <c r="DN341" s="19"/>
      <c r="DO341" s="19"/>
      <c r="DP341" s="19"/>
      <c r="DQ341" s="19"/>
      <c r="DR341" s="19"/>
      <c r="DS341" s="19"/>
    </row>
    <row r="342" spans="1:123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BX342" s="19"/>
      <c r="BY342" s="19"/>
      <c r="BZ342" s="19"/>
      <c r="CA342" s="19"/>
      <c r="CB342" s="19"/>
      <c r="CC342" s="19"/>
      <c r="CD342" s="19"/>
      <c r="CE342" s="19"/>
      <c r="CF342" s="19"/>
      <c r="CG342" s="19"/>
      <c r="CH342" s="19"/>
      <c r="CI342" s="19"/>
      <c r="CJ342" s="19"/>
      <c r="CK342" s="19"/>
      <c r="CL342" s="19"/>
      <c r="CM342" s="19"/>
      <c r="CN342" s="19"/>
      <c r="CO342" s="19"/>
      <c r="CP342" s="19"/>
      <c r="CQ342" s="19"/>
      <c r="CR342" s="19"/>
      <c r="CS342" s="19"/>
      <c r="CT342" s="19"/>
      <c r="CU342" s="19"/>
      <c r="CV342" s="19"/>
      <c r="CW342" s="19"/>
      <c r="CX342" s="19"/>
      <c r="CY342" s="19"/>
      <c r="CZ342" s="19"/>
      <c r="DA342" s="19"/>
      <c r="DB342" s="19"/>
      <c r="DC342" s="19"/>
      <c r="DD342" s="19"/>
      <c r="DE342" s="19"/>
      <c r="DF342" s="19"/>
      <c r="DG342" s="19"/>
      <c r="DH342" s="19"/>
      <c r="DI342" s="19"/>
      <c r="DJ342" s="19"/>
      <c r="DK342" s="19"/>
      <c r="DL342" s="19"/>
      <c r="DM342" s="19"/>
      <c r="DN342" s="19"/>
      <c r="DO342" s="19"/>
      <c r="DP342" s="19"/>
      <c r="DQ342" s="19"/>
      <c r="DR342" s="19"/>
      <c r="DS342" s="19"/>
    </row>
    <row r="343" spans="1:123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BX343" s="19"/>
      <c r="BY343" s="19"/>
      <c r="BZ343" s="19"/>
      <c r="CA343" s="19"/>
      <c r="CB343" s="19"/>
      <c r="CC343" s="19"/>
      <c r="CD343" s="19"/>
      <c r="CE343" s="19"/>
      <c r="CF343" s="19"/>
      <c r="CG343" s="19"/>
      <c r="CH343" s="19"/>
      <c r="CI343" s="19"/>
      <c r="CJ343" s="19"/>
      <c r="CK343" s="19"/>
      <c r="CL343" s="19"/>
      <c r="CM343" s="19"/>
      <c r="CN343" s="19"/>
      <c r="CO343" s="19"/>
      <c r="CP343" s="19"/>
      <c r="CQ343" s="19"/>
      <c r="CR343" s="19"/>
      <c r="CS343" s="19"/>
      <c r="CT343" s="19"/>
      <c r="CU343" s="19"/>
      <c r="CV343" s="19"/>
      <c r="CW343" s="19"/>
      <c r="CX343" s="19"/>
      <c r="CY343" s="19"/>
      <c r="CZ343" s="19"/>
      <c r="DA343" s="19"/>
      <c r="DB343" s="19"/>
      <c r="DC343" s="19"/>
      <c r="DD343" s="19"/>
      <c r="DE343" s="19"/>
      <c r="DF343" s="19"/>
      <c r="DG343" s="19"/>
      <c r="DH343" s="19"/>
      <c r="DI343" s="19"/>
      <c r="DJ343" s="19"/>
      <c r="DK343" s="19"/>
      <c r="DL343" s="19"/>
      <c r="DM343" s="19"/>
      <c r="DN343" s="19"/>
      <c r="DO343" s="19"/>
      <c r="DP343" s="19"/>
      <c r="DQ343" s="19"/>
      <c r="DR343" s="19"/>
      <c r="DS343" s="19"/>
    </row>
    <row r="344" spans="1:123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BX344" s="19"/>
      <c r="BY344" s="19"/>
      <c r="BZ344" s="19"/>
      <c r="CA344" s="19"/>
      <c r="CB344" s="19"/>
      <c r="CC344" s="19"/>
      <c r="CD344" s="19"/>
      <c r="CE344" s="19"/>
      <c r="CF344" s="19"/>
      <c r="CG344" s="19"/>
      <c r="CH344" s="19"/>
      <c r="CI344" s="19"/>
      <c r="CJ344" s="19"/>
      <c r="CK344" s="19"/>
      <c r="CL344" s="19"/>
      <c r="CM344" s="19"/>
      <c r="CN344" s="19"/>
      <c r="CO344" s="19"/>
      <c r="CP344" s="19"/>
      <c r="CQ344" s="19"/>
      <c r="CR344" s="19"/>
      <c r="CS344" s="19"/>
      <c r="CT344" s="19"/>
      <c r="CU344" s="19"/>
      <c r="CV344" s="19"/>
      <c r="CW344" s="19"/>
      <c r="CX344" s="19"/>
      <c r="CY344" s="19"/>
      <c r="CZ344" s="19"/>
      <c r="DA344" s="19"/>
      <c r="DB344" s="19"/>
      <c r="DC344" s="19"/>
      <c r="DD344" s="19"/>
      <c r="DE344" s="19"/>
      <c r="DF344" s="19"/>
      <c r="DG344" s="19"/>
      <c r="DH344" s="19"/>
      <c r="DI344" s="19"/>
      <c r="DJ344" s="19"/>
      <c r="DK344" s="19"/>
      <c r="DL344" s="19"/>
      <c r="DM344" s="19"/>
      <c r="DN344" s="19"/>
      <c r="DO344" s="19"/>
      <c r="DP344" s="19"/>
      <c r="DQ344" s="19"/>
      <c r="DR344" s="19"/>
      <c r="DS344" s="19"/>
    </row>
    <row r="345" spans="1:123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BX345" s="19"/>
      <c r="BY345" s="19"/>
      <c r="BZ345" s="19"/>
      <c r="CA345" s="19"/>
      <c r="CB345" s="19"/>
      <c r="CC345" s="19"/>
      <c r="CD345" s="19"/>
      <c r="CE345" s="19"/>
      <c r="CF345" s="19"/>
      <c r="CG345" s="19"/>
      <c r="CH345" s="19"/>
      <c r="CI345" s="19"/>
      <c r="CJ345" s="19"/>
      <c r="CK345" s="19"/>
      <c r="CL345" s="19"/>
      <c r="CM345" s="19"/>
      <c r="CN345" s="19"/>
      <c r="CO345" s="19"/>
      <c r="CP345" s="19"/>
      <c r="CQ345" s="19"/>
      <c r="CR345" s="19"/>
      <c r="CS345" s="19"/>
      <c r="CT345" s="19"/>
      <c r="CU345" s="19"/>
      <c r="CV345" s="19"/>
      <c r="CW345" s="19"/>
      <c r="CX345" s="19"/>
      <c r="CY345" s="19"/>
      <c r="CZ345" s="19"/>
      <c r="DA345" s="19"/>
      <c r="DB345" s="19"/>
      <c r="DC345" s="19"/>
      <c r="DD345" s="19"/>
      <c r="DE345" s="19"/>
      <c r="DF345" s="19"/>
      <c r="DG345" s="19"/>
      <c r="DH345" s="19"/>
      <c r="DI345" s="19"/>
      <c r="DJ345" s="19"/>
      <c r="DK345" s="19"/>
      <c r="DL345" s="19"/>
      <c r="DM345" s="19"/>
      <c r="DN345" s="19"/>
      <c r="DO345" s="19"/>
      <c r="DP345" s="19"/>
      <c r="DQ345" s="19"/>
      <c r="DR345" s="19"/>
      <c r="DS345" s="19"/>
    </row>
    <row r="346" spans="1:123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BX346" s="19"/>
      <c r="BY346" s="19"/>
      <c r="BZ346" s="19"/>
      <c r="CA346" s="19"/>
      <c r="CB346" s="19"/>
      <c r="CC346" s="19"/>
      <c r="CD346" s="19"/>
      <c r="CE346" s="19"/>
      <c r="CF346" s="19"/>
      <c r="CG346" s="19"/>
      <c r="CH346" s="19"/>
      <c r="CI346" s="19"/>
      <c r="CJ346" s="19"/>
      <c r="CK346" s="19"/>
      <c r="CL346" s="19"/>
      <c r="CM346" s="19"/>
      <c r="CN346" s="19"/>
      <c r="CO346" s="19"/>
      <c r="CP346" s="19"/>
      <c r="CQ346" s="19"/>
      <c r="CR346" s="19"/>
      <c r="CS346" s="19"/>
      <c r="CT346" s="19"/>
      <c r="CU346" s="19"/>
      <c r="CV346" s="19"/>
      <c r="CW346" s="19"/>
      <c r="CX346" s="19"/>
      <c r="CY346" s="19"/>
      <c r="CZ346" s="19"/>
      <c r="DA346" s="19"/>
      <c r="DB346" s="19"/>
      <c r="DC346" s="19"/>
      <c r="DD346" s="19"/>
      <c r="DE346" s="19"/>
      <c r="DF346" s="19"/>
      <c r="DG346" s="19"/>
      <c r="DH346" s="19"/>
      <c r="DI346" s="19"/>
      <c r="DJ346" s="19"/>
      <c r="DK346" s="19"/>
      <c r="DL346" s="19"/>
      <c r="DM346" s="19"/>
      <c r="DN346" s="19"/>
      <c r="DO346" s="19"/>
      <c r="DP346" s="19"/>
      <c r="DQ346" s="19"/>
      <c r="DR346" s="19"/>
      <c r="DS346" s="19"/>
    </row>
    <row r="347" spans="1:123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BX347" s="19"/>
      <c r="BY347" s="19"/>
      <c r="BZ347" s="19"/>
      <c r="CA347" s="19"/>
      <c r="CB347" s="19"/>
      <c r="CC347" s="19"/>
      <c r="CD347" s="19"/>
      <c r="CE347" s="19"/>
      <c r="CF347" s="19"/>
      <c r="CG347" s="19"/>
      <c r="CH347" s="19"/>
      <c r="CI347" s="19"/>
      <c r="CJ347" s="19"/>
      <c r="CK347" s="19"/>
      <c r="CL347" s="19"/>
      <c r="CM347" s="19"/>
      <c r="CN347" s="19"/>
      <c r="CO347" s="19"/>
      <c r="CP347" s="19"/>
      <c r="CQ347" s="19"/>
      <c r="CR347" s="19"/>
      <c r="CS347" s="19"/>
      <c r="CT347" s="19"/>
      <c r="CU347" s="19"/>
      <c r="CV347" s="19"/>
      <c r="CW347" s="19"/>
      <c r="CX347" s="19"/>
      <c r="CY347" s="19"/>
      <c r="CZ347" s="19"/>
      <c r="DA347" s="19"/>
      <c r="DB347" s="19"/>
      <c r="DC347" s="19"/>
      <c r="DD347" s="19"/>
      <c r="DE347" s="19"/>
      <c r="DF347" s="19"/>
      <c r="DG347" s="19"/>
      <c r="DH347" s="19"/>
      <c r="DI347" s="19"/>
      <c r="DJ347" s="19"/>
      <c r="DK347" s="19"/>
      <c r="DL347" s="19"/>
      <c r="DM347" s="19"/>
      <c r="DN347" s="19"/>
      <c r="DO347" s="19"/>
      <c r="DP347" s="19"/>
      <c r="DQ347" s="19"/>
      <c r="DR347" s="19"/>
      <c r="DS347" s="19"/>
    </row>
    <row r="348" spans="1:123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BX348" s="19"/>
      <c r="BY348" s="19"/>
      <c r="BZ348" s="19"/>
      <c r="CA348" s="19"/>
      <c r="CB348" s="19"/>
      <c r="CC348" s="19"/>
      <c r="CD348" s="19"/>
      <c r="CE348" s="19"/>
      <c r="CF348" s="19"/>
      <c r="CG348" s="19"/>
      <c r="CH348" s="19"/>
      <c r="CI348" s="19"/>
      <c r="CJ348" s="19"/>
      <c r="CK348" s="19"/>
      <c r="CL348" s="19"/>
      <c r="CM348" s="19"/>
      <c r="CN348" s="19"/>
      <c r="CO348" s="19"/>
      <c r="CP348" s="19"/>
      <c r="CQ348" s="19"/>
      <c r="CR348" s="19"/>
      <c r="CS348" s="19"/>
      <c r="CT348" s="19"/>
      <c r="CU348" s="19"/>
      <c r="CV348" s="19"/>
      <c r="CW348" s="19"/>
      <c r="CX348" s="19"/>
      <c r="CY348" s="19"/>
      <c r="CZ348" s="19"/>
      <c r="DA348" s="19"/>
      <c r="DB348" s="19"/>
      <c r="DC348" s="19"/>
      <c r="DD348" s="19"/>
      <c r="DE348" s="19"/>
      <c r="DF348" s="19"/>
      <c r="DG348" s="19"/>
      <c r="DH348" s="19"/>
      <c r="DI348" s="19"/>
      <c r="DJ348" s="19"/>
      <c r="DK348" s="19"/>
      <c r="DL348" s="19"/>
      <c r="DM348" s="19"/>
      <c r="DN348" s="19"/>
      <c r="DO348" s="19"/>
      <c r="DP348" s="19"/>
      <c r="DQ348" s="19"/>
      <c r="DR348" s="19"/>
      <c r="DS348" s="19"/>
    </row>
    <row r="349" spans="1:123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BX349" s="19"/>
      <c r="BY349" s="19"/>
      <c r="BZ349" s="19"/>
      <c r="CA349" s="19"/>
      <c r="CB349" s="19"/>
      <c r="CC349" s="19"/>
      <c r="CD349" s="19"/>
      <c r="CE349" s="19"/>
      <c r="CF349" s="19"/>
      <c r="CG349" s="19"/>
      <c r="CH349" s="19"/>
      <c r="CI349" s="19"/>
      <c r="CJ349" s="19"/>
      <c r="CK349" s="19"/>
      <c r="CL349" s="19"/>
      <c r="CM349" s="19"/>
      <c r="CN349" s="19"/>
      <c r="CO349" s="19"/>
      <c r="CP349" s="19"/>
      <c r="CQ349" s="19"/>
      <c r="CR349" s="19"/>
      <c r="CS349" s="19"/>
      <c r="CT349" s="19"/>
      <c r="CU349" s="19"/>
      <c r="CV349" s="19"/>
      <c r="CW349" s="19"/>
      <c r="CX349" s="19"/>
      <c r="CY349" s="19"/>
      <c r="CZ349" s="19"/>
      <c r="DA349" s="19"/>
      <c r="DB349" s="19"/>
      <c r="DC349" s="19"/>
      <c r="DD349" s="19"/>
      <c r="DE349" s="19"/>
      <c r="DF349" s="19"/>
      <c r="DG349" s="19"/>
      <c r="DH349" s="19"/>
      <c r="DI349" s="19"/>
      <c r="DJ349" s="19"/>
      <c r="DK349" s="19"/>
      <c r="DL349" s="19"/>
      <c r="DM349" s="19"/>
      <c r="DN349" s="19"/>
      <c r="DO349" s="19"/>
      <c r="DP349" s="19"/>
      <c r="DQ349" s="19"/>
      <c r="DR349" s="19"/>
      <c r="DS349" s="19"/>
    </row>
    <row r="350" spans="1:123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BX350" s="19"/>
      <c r="BY350" s="19"/>
      <c r="BZ350" s="19"/>
      <c r="CA350" s="19"/>
      <c r="CB350" s="19"/>
      <c r="CC350" s="19"/>
      <c r="CD350" s="19"/>
      <c r="CE350" s="19"/>
      <c r="CF350" s="19"/>
      <c r="CG350" s="19"/>
      <c r="CH350" s="19"/>
      <c r="CI350" s="19"/>
      <c r="CJ350" s="19"/>
      <c r="CK350" s="19"/>
      <c r="CL350" s="19"/>
      <c r="CM350" s="19"/>
      <c r="CN350" s="19"/>
      <c r="CO350" s="19"/>
      <c r="CP350" s="19"/>
      <c r="CQ350" s="19"/>
      <c r="CR350" s="19"/>
      <c r="CS350" s="19"/>
      <c r="CT350" s="19"/>
      <c r="CU350" s="19"/>
      <c r="CV350" s="19"/>
      <c r="CW350" s="19"/>
      <c r="CX350" s="19"/>
      <c r="CY350" s="19"/>
      <c r="CZ350" s="19"/>
      <c r="DA350" s="19"/>
      <c r="DB350" s="19"/>
      <c r="DC350" s="19"/>
      <c r="DD350" s="19"/>
      <c r="DE350" s="19"/>
      <c r="DF350" s="19"/>
      <c r="DG350" s="19"/>
      <c r="DH350" s="19"/>
      <c r="DI350" s="19"/>
      <c r="DJ350" s="19"/>
      <c r="DK350" s="19"/>
      <c r="DL350" s="19"/>
      <c r="DM350" s="19"/>
      <c r="DN350" s="19"/>
      <c r="DO350" s="19"/>
      <c r="DP350" s="19"/>
      <c r="DQ350" s="19"/>
      <c r="DR350" s="19"/>
      <c r="DS350" s="19"/>
    </row>
    <row r="351" spans="1:123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BX351" s="19"/>
      <c r="BY351" s="19"/>
      <c r="BZ351" s="19"/>
      <c r="CA351" s="19"/>
      <c r="CB351" s="19"/>
      <c r="CC351" s="19"/>
      <c r="CD351" s="19"/>
      <c r="CE351" s="19"/>
      <c r="CF351" s="19"/>
      <c r="CG351" s="19"/>
      <c r="CH351" s="19"/>
      <c r="CI351" s="19"/>
      <c r="CJ351" s="19"/>
      <c r="CK351" s="19"/>
      <c r="CL351" s="19"/>
      <c r="CM351" s="19"/>
      <c r="CN351" s="19"/>
      <c r="CO351" s="19"/>
      <c r="CP351" s="19"/>
      <c r="CQ351" s="19"/>
      <c r="CR351" s="19"/>
      <c r="CS351" s="19"/>
      <c r="CT351" s="19"/>
      <c r="CU351" s="19"/>
      <c r="CV351" s="19"/>
      <c r="CW351" s="19"/>
      <c r="CX351" s="19"/>
      <c r="CY351" s="19"/>
      <c r="CZ351" s="19"/>
      <c r="DA351" s="19"/>
      <c r="DB351" s="19"/>
      <c r="DC351" s="19"/>
      <c r="DD351" s="19"/>
      <c r="DE351" s="19"/>
      <c r="DF351" s="19"/>
      <c r="DG351" s="19"/>
      <c r="DH351" s="19"/>
      <c r="DI351" s="19"/>
      <c r="DJ351" s="19"/>
      <c r="DK351" s="19"/>
      <c r="DL351" s="19"/>
      <c r="DM351" s="19"/>
      <c r="DN351" s="19"/>
      <c r="DO351" s="19"/>
      <c r="DP351" s="19"/>
      <c r="DQ351" s="19"/>
      <c r="DR351" s="19"/>
      <c r="DS351" s="19"/>
    </row>
    <row r="352" spans="1:123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BX352" s="19"/>
      <c r="BY352" s="19"/>
      <c r="BZ352" s="19"/>
      <c r="CA352" s="19"/>
      <c r="CB352" s="19"/>
      <c r="CC352" s="19"/>
      <c r="CD352" s="19"/>
      <c r="CE352" s="19"/>
      <c r="CF352" s="19"/>
      <c r="CG352" s="19"/>
      <c r="CH352" s="19"/>
      <c r="CI352" s="19"/>
      <c r="CJ352" s="19"/>
      <c r="CK352" s="19"/>
      <c r="CL352" s="19"/>
      <c r="CM352" s="19"/>
      <c r="CN352" s="19"/>
      <c r="CO352" s="19"/>
      <c r="CP352" s="19"/>
      <c r="CQ352" s="19"/>
      <c r="CR352" s="19"/>
      <c r="CS352" s="19"/>
      <c r="CT352" s="19"/>
      <c r="CU352" s="19"/>
      <c r="CV352" s="19"/>
      <c r="CW352" s="19"/>
      <c r="CX352" s="19"/>
      <c r="CY352" s="19"/>
      <c r="CZ352" s="19"/>
      <c r="DA352" s="19"/>
      <c r="DB352" s="19"/>
      <c r="DC352" s="19"/>
      <c r="DD352" s="19"/>
      <c r="DE352" s="19"/>
      <c r="DF352" s="19"/>
      <c r="DG352" s="19"/>
      <c r="DH352" s="19"/>
      <c r="DI352" s="19"/>
      <c r="DJ352" s="19"/>
      <c r="DK352" s="19"/>
      <c r="DL352" s="19"/>
      <c r="DM352" s="19"/>
      <c r="DN352" s="19"/>
      <c r="DO352" s="19"/>
      <c r="DP352" s="19"/>
      <c r="DQ352" s="19"/>
      <c r="DR352" s="19"/>
      <c r="DS352" s="19"/>
    </row>
    <row r="353" spans="1:123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BX353" s="19"/>
      <c r="BY353" s="19"/>
      <c r="BZ353" s="19"/>
      <c r="CA353" s="19"/>
      <c r="CB353" s="19"/>
      <c r="CC353" s="19"/>
      <c r="CD353" s="19"/>
      <c r="CE353" s="19"/>
      <c r="CF353" s="19"/>
      <c r="CG353" s="19"/>
      <c r="CH353" s="19"/>
      <c r="CI353" s="19"/>
      <c r="CJ353" s="19"/>
      <c r="CK353" s="19"/>
      <c r="CL353" s="19"/>
      <c r="CM353" s="19"/>
      <c r="CN353" s="19"/>
      <c r="CO353" s="19"/>
      <c r="CP353" s="19"/>
      <c r="CQ353" s="19"/>
      <c r="CR353" s="19"/>
      <c r="CS353" s="19"/>
      <c r="CT353" s="19"/>
      <c r="CU353" s="19"/>
      <c r="CV353" s="19"/>
      <c r="CW353" s="19"/>
      <c r="CX353" s="19"/>
      <c r="CY353" s="19"/>
      <c r="CZ353" s="19"/>
      <c r="DA353" s="19"/>
      <c r="DB353" s="19"/>
      <c r="DC353" s="19"/>
      <c r="DD353" s="19"/>
      <c r="DE353" s="19"/>
      <c r="DF353" s="19"/>
      <c r="DG353" s="19"/>
      <c r="DH353" s="19"/>
      <c r="DI353" s="19"/>
      <c r="DJ353" s="19"/>
      <c r="DK353" s="19"/>
      <c r="DL353" s="19"/>
      <c r="DM353" s="19"/>
      <c r="DN353" s="19"/>
      <c r="DO353" s="19"/>
      <c r="DP353" s="19"/>
      <c r="DQ353" s="19"/>
      <c r="DR353" s="19"/>
      <c r="DS353" s="19"/>
    </row>
    <row r="354" spans="1:123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BX354" s="19"/>
      <c r="BY354" s="19"/>
      <c r="BZ354" s="19"/>
      <c r="CA354" s="19"/>
      <c r="CB354" s="19"/>
      <c r="CC354" s="19"/>
      <c r="CD354" s="19"/>
      <c r="CE354" s="19"/>
      <c r="CF354" s="19"/>
      <c r="CG354" s="19"/>
      <c r="CH354" s="19"/>
      <c r="CI354" s="19"/>
      <c r="CJ354" s="19"/>
      <c r="CK354" s="19"/>
      <c r="CL354" s="19"/>
      <c r="CM354" s="19"/>
      <c r="CN354" s="19"/>
      <c r="CO354" s="19"/>
      <c r="CP354" s="19"/>
      <c r="CQ354" s="19"/>
      <c r="CR354" s="19"/>
      <c r="CS354" s="19"/>
      <c r="CT354" s="19"/>
      <c r="CU354" s="19"/>
      <c r="CV354" s="19"/>
      <c r="CW354" s="19"/>
      <c r="CX354" s="19"/>
      <c r="CY354" s="19"/>
      <c r="CZ354" s="19"/>
      <c r="DA354" s="19"/>
      <c r="DB354" s="19"/>
      <c r="DC354" s="19"/>
      <c r="DD354" s="19"/>
      <c r="DE354" s="19"/>
      <c r="DF354" s="19"/>
      <c r="DG354" s="19"/>
      <c r="DH354" s="19"/>
      <c r="DI354" s="19"/>
      <c r="DJ354" s="19"/>
      <c r="DK354" s="19"/>
      <c r="DL354" s="19"/>
      <c r="DM354" s="19"/>
      <c r="DN354" s="19"/>
      <c r="DO354" s="19"/>
      <c r="DP354" s="19"/>
      <c r="DQ354" s="19"/>
      <c r="DR354" s="19"/>
      <c r="DS354" s="19"/>
    </row>
    <row r="355" spans="1:123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BX355" s="19"/>
      <c r="BY355" s="19"/>
      <c r="BZ355" s="19"/>
      <c r="CA355" s="19"/>
      <c r="CB355" s="19"/>
      <c r="CC355" s="19"/>
      <c r="CD355" s="19"/>
      <c r="CE355" s="19"/>
      <c r="CF355" s="19"/>
      <c r="CG355" s="19"/>
      <c r="CH355" s="19"/>
      <c r="CI355" s="19"/>
      <c r="CJ355" s="19"/>
      <c r="CK355" s="19"/>
      <c r="CL355" s="19"/>
      <c r="CM355" s="19"/>
      <c r="CN355" s="19"/>
      <c r="CO355" s="19"/>
      <c r="CP355" s="19"/>
      <c r="CQ355" s="19"/>
      <c r="CR355" s="19"/>
      <c r="CS355" s="19"/>
      <c r="CT355" s="19"/>
      <c r="CU355" s="19"/>
      <c r="CV355" s="19"/>
      <c r="CW355" s="19"/>
      <c r="CX355" s="19"/>
      <c r="CY355" s="19"/>
      <c r="CZ355" s="19"/>
      <c r="DA355" s="19"/>
      <c r="DB355" s="19"/>
      <c r="DC355" s="19"/>
      <c r="DD355" s="19"/>
      <c r="DE355" s="19"/>
      <c r="DF355" s="19"/>
      <c r="DG355" s="19"/>
      <c r="DH355" s="19"/>
      <c r="DI355" s="19"/>
      <c r="DJ355" s="19"/>
      <c r="DK355" s="19"/>
      <c r="DL355" s="19"/>
      <c r="DM355" s="19"/>
      <c r="DN355" s="19"/>
      <c r="DO355" s="19"/>
      <c r="DP355" s="19"/>
      <c r="DQ355" s="19"/>
      <c r="DR355" s="19"/>
      <c r="DS355" s="19"/>
    </row>
    <row r="356" spans="1:123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BX356" s="19"/>
      <c r="BY356" s="19"/>
      <c r="BZ356" s="19"/>
      <c r="CA356" s="19"/>
      <c r="CB356" s="19"/>
      <c r="CC356" s="19"/>
      <c r="CD356" s="19"/>
      <c r="CE356" s="19"/>
      <c r="CF356" s="19"/>
      <c r="CG356" s="19"/>
      <c r="CH356" s="19"/>
      <c r="CI356" s="19"/>
      <c r="CJ356" s="19"/>
      <c r="CK356" s="19"/>
      <c r="CL356" s="19"/>
      <c r="CM356" s="19"/>
      <c r="CN356" s="19"/>
      <c r="CO356" s="19"/>
      <c r="CP356" s="19"/>
      <c r="CQ356" s="19"/>
      <c r="CR356" s="19"/>
      <c r="CS356" s="19"/>
      <c r="CT356" s="19"/>
      <c r="CU356" s="19"/>
      <c r="CV356" s="19"/>
      <c r="CW356" s="19"/>
      <c r="CX356" s="19"/>
      <c r="CY356" s="19"/>
      <c r="CZ356" s="19"/>
      <c r="DA356" s="19"/>
      <c r="DB356" s="19"/>
      <c r="DC356" s="19"/>
      <c r="DD356" s="19"/>
      <c r="DE356" s="19"/>
      <c r="DF356" s="19"/>
      <c r="DG356" s="19"/>
      <c r="DH356" s="19"/>
      <c r="DI356" s="19"/>
      <c r="DJ356" s="19"/>
      <c r="DK356" s="19"/>
      <c r="DL356" s="19"/>
      <c r="DM356" s="19"/>
      <c r="DN356" s="19"/>
      <c r="DO356" s="19"/>
      <c r="DP356" s="19"/>
      <c r="DQ356" s="19"/>
      <c r="DR356" s="19"/>
      <c r="DS356" s="19"/>
    </row>
    <row r="357" spans="1:123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BX357" s="19"/>
      <c r="BY357" s="19"/>
      <c r="BZ357" s="19"/>
      <c r="CA357" s="19"/>
      <c r="CB357" s="19"/>
      <c r="CC357" s="19"/>
      <c r="CD357" s="19"/>
      <c r="CE357" s="19"/>
      <c r="CF357" s="19"/>
      <c r="CG357" s="19"/>
      <c r="CH357" s="19"/>
      <c r="CI357" s="19"/>
      <c r="CJ357" s="19"/>
      <c r="CK357" s="19"/>
      <c r="CL357" s="19"/>
      <c r="CM357" s="19"/>
      <c r="CN357" s="19"/>
      <c r="CO357" s="19"/>
      <c r="CP357" s="19"/>
      <c r="CQ357" s="19"/>
      <c r="CR357" s="19"/>
      <c r="CS357" s="19"/>
      <c r="CT357" s="19"/>
      <c r="CU357" s="19"/>
      <c r="CV357" s="19"/>
      <c r="CW357" s="19"/>
      <c r="CX357" s="19"/>
      <c r="CY357" s="19"/>
      <c r="CZ357" s="19"/>
      <c r="DA357" s="19"/>
      <c r="DB357" s="19"/>
      <c r="DC357" s="19"/>
      <c r="DD357" s="19"/>
      <c r="DE357" s="19"/>
      <c r="DF357" s="19"/>
      <c r="DG357" s="19"/>
      <c r="DH357" s="19"/>
      <c r="DI357" s="19"/>
      <c r="DJ357" s="19"/>
      <c r="DK357" s="19"/>
      <c r="DL357" s="19"/>
      <c r="DM357" s="19"/>
      <c r="DN357" s="19"/>
      <c r="DO357" s="19"/>
      <c r="DP357" s="19"/>
      <c r="DQ357" s="19"/>
      <c r="DR357" s="19"/>
      <c r="DS357" s="19"/>
    </row>
    <row r="358" spans="1:123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BX358" s="19"/>
      <c r="BY358" s="19"/>
      <c r="BZ358" s="19"/>
      <c r="CA358" s="19"/>
      <c r="CB358" s="19"/>
      <c r="CC358" s="19"/>
      <c r="CD358" s="19"/>
      <c r="CE358" s="19"/>
      <c r="CF358" s="19"/>
      <c r="CG358" s="19"/>
      <c r="CH358" s="19"/>
      <c r="CI358" s="19"/>
      <c r="CJ358" s="19"/>
      <c r="CK358" s="19"/>
      <c r="CL358" s="19"/>
      <c r="CM358" s="19"/>
      <c r="CN358" s="19"/>
      <c r="CO358" s="19"/>
      <c r="CP358" s="19"/>
      <c r="CQ358" s="19"/>
      <c r="CR358" s="19"/>
      <c r="CS358" s="19"/>
      <c r="CT358" s="19"/>
      <c r="CU358" s="19"/>
      <c r="CV358" s="19"/>
      <c r="CW358" s="19"/>
      <c r="CX358" s="19"/>
      <c r="CY358" s="19"/>
      <c r="CZ358" s="19"/>
      <c r="DA358" s="19"/>
      <c r="DB358" s="19"/>
      <c r="DC358" s="19"/>
      <c r="DD358" s="19"/>
      <c r="DE358" s="19"/>
      <c r="DF358" s="19"/>
      <c r="DG358" s="19"/>
      <c r="DH358" s="19"/>
      <c r="DI358" s="19"/>
      <c r="DJ358" s="19"/>
      <c r="DK358" s="19"/>
      <c r="DL358" s="19"/>
      <c r="DM358" s="19"/>
      <c r="DN358" s="19"/>
      <c r="DO358" s="19"/>
      <c r="DP358" s="19"/>
      <c r="DQ358" s="19"/>
      <c r="DR358" s="19"/>
      <c r="DS358" s="19"/>
    </row>
    <row r="359" spans="1:123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BX359" s="19"/>
      <c r="BY359" s="19"/>
      <c r="BZ359" s="19"/>
      <c r="CA359" s="19"/>
      <c r="CB359" s="19"/>
      <c r="CC359" s="19"/>
      <c r="CD359" s="19"/>
      <c r="CE359" s="19"/>
      <c r="CF359" s="19"/>
      <c r="CG359" s="19"/>
      <c r="CH359" s="19"/>
      <c r="CI359" s="19"/>
      <c r="CJ359" s="19"/>
      <c r="CK359" s="19"/>
      <c r="CL359" s="19"/>
      <c r="CM359" s="19"/>
      <c r="CN359" s="19"/>
      <c r="CO359" s="19"/>
      <c r="CP359" s="19"/>
      <c r="CQ359" s="19"/>
      <c r="CR359" s="19"/>
      <c r="CS359" s="19"/>
      <c r="CT359" s="19"/>
      <c r="CU359" s="19"/>
      <c r="CV359" s="19"/>
      <c r="CW359" s="19"/>
      <c r="CX359" s="19"/>
      <c r="CY359" s="19"/>
      <c r="CZ359" s="19"/>
      <c r="DA359" s="19"/>
      <c r="DB359" s="19"/>
      <c r="DC359" s="19"/>
      <c r="DD359" s="19"/>
      <c r="DE359" s="19"/>
      <c r="DF359" s="19"/>
      <c r="DG359" s="19"/>
      <c r="DH359" s="19"/>
      <c r="DI359" s="19"/>
      <c r="DJ359" s="19"/>
      <c r="DK359" s="19"/>
      <c r="DL359" s="19"/>
      <c r="DM359" s="19"/>
      <c r="DN359" s="19"/>
      <c r="DO359" s="19"/>
      <c r="DP359" s="19"/>
      <c r="DQ359" s="19"/>
      <c r="DR359" s="19"/>
      <c r="DS359" s="19"/>
    </row>
    <row r="360" spans="1:123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BX360" s="19"/>
      <c r="BY360" s="19"/>
      <c r="BZ360" s="19"/>
      <c r="CA360" s="19"/>
      <c r="CB360" s="19"/>
      <c r="CC360" s="19"/>
      <c r="CD360" s="19"/>
      <c r="CE360" s="19"/>
      <c r="CF360" s="19"/>
      <c r="CG360" s="19"/>
      <c r="CH360" s="19"/>
      <c r="CI360" s="19"/>
      <c r="CJ360" s="19"/>
      <c r="CK360" s="19"/>
      <c r="CL360" s="19"/>
      <c r="CM360" s="19"/>
      <c r="CN360" s="19"/>
      <c r="CO360" s="19"/>
      <c r="CP360" s="19"/>
      <c r="CQ360" s="19"/>
      <c r="CR360" s="19"/>
      <c r="CS360" s="19"/>
      <c r="CT360" s="19"/>
      <c r="CU360" s="19"/>
      <c r="CV360" s="19"/>
      <c r="CW360" s="19"/>
      <c r="CX360" s="19"/>
      <c r="CY360" s="19"/>
      <c r="CZ360" s="19"/>
      <c r="DA360" s="19"/>
      <c r="DB360" s="19"/>
      <c r="DC360" s="19"/>
      <c r="DD360" s="19"/>
      <c r="DE360" s="19"/>
      <c r="DF360" s="19"/>
      <c r="DG360" s="19"/>
      <c r="DH360" s="19"/>
      <c r="DI360" s="19"/>
      <c r="DJ360" s="19"/>
      <c r="DK360" s="19"/>
      <c r="DL360" s="19"/>
      <c r="DM360" s="19"/>
      <c r="DN360" s="19"/>
      <c r="DO360" s="19"/>
      <c r="DP360" s="19"/>
      <c r="DQ360" s="19"/>
      <c r="DR360" s="19"/>
      <c r="DS360" s="19"/>
    </row>
    <row r="361" spans="1:123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BX361" s="19"/>
      <c r="BY361" s="19"/>
      <c r="BZ361" s="19"/>
      <c r="CA361" s="19"/>
      <c r="CB361" s="19"/>
      <c r="CC361" s="19"/>
      <c r="CD361" s="19"/>
      <c r="CE361" s="19"/>
      <c r="CF361" s="19"/>
      <c r="CG361" s="19"/>
      <c r="CH361" s="19"/>
      <c r="CI361" s="19"/>
      <c r="CJ361" s="19"/>
      <c r="CK361" s="19"/>
      <c r="CL361" s="19"/>
      <c r="CM361" s="19"/>
      <c r="CN361" s="19"/>
      <c r="CO361" s="19"/>
      <c r="CP361" s="19"/>
      <c r="CQ361" s="19"/>
      <c r="CR361" s="19"/>
      <c r="CS361" s="19"/>
      <c r="CT361" s="19"/>
      <c r="CU361" s="19"/>
      <c r="CV361" s="19"/>
      <c r="CW361" s="19"/>
      <c r="CX361" s="19"/>
      <c r="CY361" s="19"/>
      <c r="CZ361" s="19"/>
      <c r="DA361" s="19"/>
      <c r="DB361" s="19"/>
      <c r="DC361" s="19"/>
      <c r="DD361" s="19"/>
      <c r="DE361" s="19"/>
      <c r="DF361" s="19"/>
      <c r="DG361" s="19"/>
      <c r="DH361" s="19"/>
      <c r="DI361" s="19"/>
      <c r="DJ361" s="19"/>
      <c r="DK361" s="19"/>
      <c r="DL361" s="19"/>
      <c r="DM361" s="19"/>
      <c r="DN361" s="19"/>
      <c r="DO361" s="19"/>
      <c r="DP361" s="19"/>
      <c r="DQ361" s="19"/>
      <c r="DR361" s="19"/>
      <c r="DS361" s="19"/>
    </row>
    <row r="362" spans="1:123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BX362" s="19"/>
      <c r="BY362" s="19"/>
      <c r="BZ362" s="19"/>
      <c r="CA362" s="19"/>
      <c r="CB362" s="19"/>
      <c r="CC362" s="19"/>
      <c r="CD362" s="19"/>
      <c r="CE362" s="19"/>
      <c r="CF362" s="19"/>
      <c r="CG362" s="19"/>
      <c r="CH362" s="19"/>
      <c r="CI362" s="19"/>
      <c r="CJ362" s="19"/>
      <c r="CK362" s="19"/>
      <c r="CL362" s="19"/>
      <c r="CM362" s="19"/>
      <c r="CN362" s="19"/>
      <c r="CO362" s="19"/>
      <c r="CP362" s="19"/>
      <c r="CQ362" s="19"/>
      <c r="CR362" s="19"/>
      <c r="CS362" s="19"/>
      <c r="CT362" s="19"/>
      <c r="CU362" s="19"/>
      <c r="CV362" s="19"/>
      <c r="CW362" s="19"/>
      <c r="CX362" s="19"/>
      <c r="CY362" s="19"/>
      <c r="CZ362" s="19"/>
      <c r="DA362" s="19"/>
      <c r="DB362" s="19"/>
      <c r="DC362" s="19"/>
      <c r="DD362" s="19"/>
      <c r="DE362" s="19"/>
      <c r="DF362" s="19"/>
      <c r="DG362" s="19"/>
      <c r="DH362" s="19"/>
      <c r="DI362" s="19"/>
      <c r="DJ362" s="19"/>
      <c r="DK362" s="19"/>
      <c r="DL362" s="19"/>
      <c r="DM362" s="19"/>
      <c r="DN362" s="19"/>
      <c r="DO362" s="19"/>
      <c r="DP362" s="19"/>
      <c r="DQ362" s="19"/>
      <c r="DR362" s="19"/>
      <c r="DS362" s="19"/>
    </row>
    <row r="363" spans="1:123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BX363" s="19"/>
      <c r="BY363" s="19"/>
      <c r="BZ363" s="19"/>
      <c r="CA363" s="19"/>
      <c r="CB363" s="19"/>
      <c r="CC363" s="19"/>
      <c r="CD363" s="19"/>
      <c r="CE363" s="19"/>
      <c r="CF363" s="19"/>
      <c r="CG363" s="19"/>
      <c r="CH363" s="19"/>
      <c r="CI363" s="19"/>
      <c r="CJ363" s="19"/>
      <c r="CK363" s="19"/>
      <c r="CL363" s="19"/>
      <c r="CM363" s="19"/>
      <c r="CN363" s="19"/>
      <c r="CO363" s="19"/>
      <c r="CP363" s="19"/>
      <c r="CQ363" s="19"/>
      <c r="CR363" s="19"/>
      <c r="CS363" s="19"/>
      <c r="CT363" s="19"/>
      <c r="CU363" s="19"/>
      <c r="CV363" s="19"/>
      <c r="CW363" s="19"/>
      <c r="CX363" s="19"/>
      <c r="CY363" s="19"/>
      <c r="CZ363" s="19"/>
      <c r="DA363" s="19"/>
      <c r="DB363" s="19"/>
      <c r="DC363" s="19"/>
      <c r="DD363" s="19"/>
      <c r="DE363" s="19"/>
      <c r="DF363" s="19"/>
      <c r="DG363" s="19"/>
      <c r="DH363" s="19"/>
      <c r="DI363" s="19"/>
      <c r="DJ363" s="19"/>
      <c r="DK363" s="19"/>
      <c r="DL363" s="19"/>
      <c r="DM363" s="19"/>
      <c r="DN363" s="19"/>
      <c r="DO363" s="19"/>
      <c r="DP363" s="19"/>
      <c r="DQ363" s="19"/>
      <c r="DR363" s="19"/>
      <c r="DS363" s="19"/>
    </row>
    <row r="364" spans="1:123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BX364" s="19"/>
      <c r="BY364" s="19"/>
      <c r="BZ364" s="19"/>
      <c r="CA364" s="19"/>
      <c r="CB364" s="19"/>
      <c r="CC364" s="19"/>
      <c r="CD364" s="19"/>
      <c r="CE364" s="19"/>
      <c r="CF364" s="19"/>
      <c r="CG364" s="19"/>
      <c r="CH364" s="19"/>
      <c r="CI364" s="19"/>
      <c r="CJ364" s="19"/>
      <c r="CK364" s="19"/>
      <c r="CL364" s="19"/>
      <c r="CM364" s="19"/>
      <c r="CN364" s="19"/>
      <c r="CO364" s="19"/>
      <c r="CP364" s="19"/>
      <c r="CQ364" s="19"/>
      <c r="CR364" s="19"/>
      <c r="CS364" s="19"/>
      <c r="CT364" s="19"/>
      <c r="CU364" s="19"/>
      <c r="CV364" s="19"/>
      <c r="CW364" s="19"/>
      <c r="CX364" s="19"/>
      <c r="CY364" s="19"/>
      <c r="CZ364" s="19"/>
      <c r="DA364" s="19"/>
      <c r="DB364" s="19"/>
      <c r="DC364" s="19"/>
      <c r="DD364" s="19"/>
      <c r="DE364" s="19"/>
      <c r="DF364" s="19"/>
      <c r="DG364" s="19"/>
      <c r="DH364" s="19"/>
      <c r="DI364" s="19"/>
      <c r="DJ364" s="19"/>
      <c r="DK364" s="19"/>
      <c r="DL364" s="19"/>
      <c r="DM364" s="19"/>
      <c r="DN364" s="19"/>
      <c r="DO364" s="19"/>
      <c r="DP364" s="19"/>
      <c r="DQ364" s="19"/>
      <c r="DR364" s="19"/>
      <c r="DS364" s="19"/>
    </row>
    <row r="365" spans="1:123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BX365" s="19"/>
      <c r="BY365" s="19"/>
      <c r="BZ365" s="19"/>
      <c r="CA365" s="19"/>
      <c r="CB365" s="19"/>
      <c r="CC365" s="19"/>
      <c r="CD365" s="19"/>
      <c r="CE365" s="19"/>
      <c r="CF365" s="19"/>
      <c r="CG365" s="19"/>
      <c r="CH365" s="19"/>
      <c r="CI365" s="19"/>
      <c r="CJ365" s="19"/>
      <c r="CK365" s="19"/>
      <c r="CL365" s="19"/>
      <c r="CM365" s="19"/>
      <c r="CN365" s="19"/>
      <c r="CO365" s="19"/>
      <c r="CP365" s="19"/>
      <c r="CQ365" s="19"/>
      <c r="CR365" s="19"/>
      <c r="CS365" s="19"/>
      <c r="CT365" s="19"/>
      <c r="CU365" s="19"/>
      <c r="CV365" s="19"/>
      <c r="CW365" s="19"/>
      <c r="CX365" s="19"/>
      <c r="CY365" s="19"/>
      <c r="CZ365" s="19"/>
      <c r="DA365" s="19"/>
      <c r="DB365" s="19"/>
      <c r="DC365" s="19"/>
      <c r="DD365" s="19"/>
      <c r="DE365" s="19"/>
      <c r="DF365" s="19"/>
      <c r="DG365" s="19"/>
      <c r="DH365" s="19"/>
      <c r="DI365" s="19"/>
      <c r="DJ365" s="19"/>
      <c r="DK365" s="19"/>
      <c r="DL365" s="19"/>
      <c r="DM365" s="19"/>
      <c r="DN365" s="19"/>
      <c r="DO365" s="19"/>
      <c r="DP365" s="19"/>
      <c r="DQ365" s="19"/>
      <c r="DR365" s="19"/>
      <c r="DS365" s="19"/>
    </row>
    <row r="366" spans="1:123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BX366" s="19"/>
      <c r="BY366" s="19"/>
      <c r="BZ366" s="19"/>
      <c r="CA366" s="19"/>
      <c r="CB366" s="19"/>
      <c r="CC366" s="19"/>
      <c r="CD366" s="19"/>
      <c r="CE366" s="19"/>
      <c r="CF366" s="19"/>
      <c r="CG366" s="19"/>
      <c r="CH366" s="19"/>
      <c r="CI366" s="19"/>
      <c r="CJ366" s="19"/>
      <c r="CK366" s="19"/>
      <c r="CL366" s="19"/>
      <c r="CM366" s="19"/>
      <c r="CN366" s="19"/>
      <c r="CO366" s="19"/>
      <c r="CP366" s="19"/>
      <c r="CQ366" s="19"/>
      <c r="CR366" s="19"/>
      <c r="CS366" s="19"/>
      <c r="CT366" s="19"/>
      <c r="CU366" s="19"/>
      <c r="CV366" s="19"/>
      <c r="CW366" s="19"/>
      <c r="CX366" s="19"/>
      <c r="CY366" s="19"/>
      <c r="CZ366" s="19"/>
      <c r="DA366" s="19"/>
      <c r="DB366" s="19"/>
      <c r="DC366" s="19"/>
      <c r="DD366" s="19"/>
      <c r="DE366" s="19"/>
      <c r="DF366" s="19"/>
      <c r="DG366" s="19"/>
      <c r="DH366" s="19"/>
      <c r="DI366" s="19"/>
      <c r="DJ366" s="19"/>
      <c r="DK366" s="19"/>
      <c r="DL366" s="19"/>
      <c r="DM366" s="19"/>
      <c r="DN366" s="19"/>
      <c r="DO366" s="19"/>
      <c r="DP366" s="19"/>
      <c r="DQ366" s="19"/>
      <c r="DR366" s="19"/>
      <c r="DS366" s="19"/>
    </row>
    <row r="367" spans="1:123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BX367" s="19"/>
      <c r="BY367" s="19"/>
      <c r="BZ367" s="19"/>
      <c r="CA367" s="19"/>
      <c r="CB367" s="19"/>
      <c r="CC367" s="19"/>
      <c r="CD367" s="19"/>
      <c r="CE367" s="19"/>
      <c r="CF367" s="19"/>
      <c r="CG367" s="19"/>
      <c r="CH367" s="19"/>
      <c r="CI367" s="19"/>
      <c r="CJ367" s="19"/>
      <c r="CK367" s="19"/>
      <c r="CL367" s="19"/>
      <c r="CM367" s="19"/>
      <c r="CN367" s="19"/>
      <c r="CO367" s="19"/>
      <c r="CP367" s="19"/>
      <c r="CQ367" s="19"/>
      <c r="CR367" s="19"/>
      <c r="CS367" s="19"/>
      <c r="CT367" s="19"/>
      <c r="CU367" s="19"/>
      <c r="CV367" s="19"/>
      <c r="CW367" s="19"/>
      <c r="CX367" s="19"/>
      <c r="CY367" s="19"/>
      <c r="CZ367" s="19"/>
      <c r="DA367" s="19"/>
      <c r="DB367" s="19"/>
      <c r="DC367" s="19"/>
      <c r="DD367" s="19"/>
      <c r="DE367" s="19"/>
      <c r="DF367" s="19"/>
      <c r="DG367" s="19"/>
      <c r="DH367" s="19"/>
      <c r="DI367" s="19"/>
      <c r="DJ367" s="19"/>
      <c r="DK367" s="19"/>
      <c r="DL367" s="19"/>
      <c r="DM367" s="19"/>
      <c r="DN367" s="19"/>
      <c r="DO367" s="19"/>
      <c r="DP367" s="19"/>
      <c r="DQ367" s="19"/>
      <c r="DR367" s="19"/>
      <c r="DS367" s="19"/>
    </row>
    <row r="368" spans="1:123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BX368" s="19"/>
      <c r="BY368" s="19"/>
      <c r="BZ368" s="19"/>
      <c r="CA368" s="19"/>
      <c r="CB368" s="19"/>
      <c r="CC368" s="19"/>
      <c r="CD368" s="19"/>
      <c r="CE368" s="19"/>
      <c r="CF368" s="19"/>
      <c r="CG368" s="19"/>
      <c r="CH368" s="19"/>
      <c r="CI368" s="19"/>
      <c r="CJ368" s="19"/>
      <c r="CK368" s="19"/>
      <c r="CL368" s="19"/>
      <c r="CM368" s="19"/>
      <c r="CN368" s="19"/>
      <c r="CO368" s="19"/>
      <c r="CP368" s="19"/>
      <c r="CQ368" s="19"/>
      <c r="CR368" s="19"/>
      <c r="CS368" s="19"/>
      <c r="CT368" s="19"/>
      <c r="CU368" s="19"/>
      <c r="CV368" s="19"/>
      <c r="CW368" s="19"/>
      <c r="CX368" s="19"/>
      <c r="CY368" s="19"/>
      <c r="CZ368" s="19"/>
      <c r="DA368" s="19"/>
      <c r="DB368" s="19"/>
      <c r="DC368" s="19"/>
      <c r="DD368" s="19"/>
      <c r="DE368" s="19"/>
      <c r="DF368" s="19"/>
      <c r="DG368" s="19"/>
      <c r="DH368" s="19"/>
      <c r="DI368" s="19"/>
      <c r="DJ368" s="19"/>
      <c r="DK368" s="19"/>
      <c r="DL368" s="19"/>
      <c r="DM368" s="19"/>
      <c r="DN368" s="19"/>
      <c r="DO368" s="19"/>
      <c r="DP368" s="19"/>
      <c r="DQ368" s="19"/>
      <c r="DR368" s="19"/>
      <c r="DS368" s="19"/>
    </row>
    <row r="369" spans="1:123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BX369" s="19"/>
      <c r="BY369" s="19"/>
      <c r="BZ369" s="19"/>
      <c r="CA369" s="19"/>
      <c r="CB369" s="19"/>
      <c r="CC369" s="19"/>
      <c r="CD369" s="19"/>
      <c r="CE369" s="19"/>
      <c r="CF369" s="19"/>
      <c r="CG369" s="19"/>
      <c r="CH369" s="19"/>
      <c r="CI369" s="19"/>
      <c r="CJ369" s="19"/>
      <c r="CK369" s="19"/>
      <c r="CL369" s="19"/>
      <c r="CM369" s="19"/>
      <c r="CN369" s="19"/>
      <c r="CO369" s="19"/>
      <c r="CP369" s="19"/>
      <c r="CQ369" s="19"/>
      <c r="CR369" s="19"/>
      <c r="CS369" s="19"/>
      <c r="CT369" s="19"/>
      <c r="CU369" s="19"/>
      <c r="CV369" s="19"/>
      <c r="CW369" s="19"/>
      <c r="CX369" s="19"/>
      <c r="CY369" s="19"/>
      <c r="CZ369" s="19"/>
      <c r="DA369" s="19"/>
      <c r="DB369" s="19"/>
      <c r="DC369" s="19"/>
      <c r="DD369" s="19"/>
      <c r="DE369" s="19"/>
      <c r="DF369" s="19"/>
      <c r="DG369" s="19"/>
      <c r="DH369" s="19"/>
      <c r="DI369" s="19"/>
      <c r="DJ369" s="19"/>
      <c r="DK369" s="19"/>
      <c r="DL369" s="19"/>
      <c r="DM369" s="19"/>
      <c r="DN369" s="19"/>
      <c r="DO369" s="19"/>
      <c r="DP369" s="19"/>
      <c r="DQ369" s="19"/>
      <c r="DR369" s="19"/>
      <c r="DS369" s="19"/>
    </row>
    <row r="370" spans="1:123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BX370" s="19"/>
      <c r="BY370" s="19"/>
      <c r="BZ370" s="19"/>
      <c r="CA370" s="19"/>
      <c r="CB370" s="19"/>
      <c r="CC370" s="19"/>
      <c r="CD370" s="19"/>
      <c r="CE370" s="19"/>
      <c r="CF370" s="19"/>
      <c r="CG370" s="19"/>
      <c r="CH370" s="19"/>
      <c r="CI370" s="19"/>
      <c r="CJ370" s="19"/>
      <c r="CK370" s="19"/>
      <c r="CL370" s="19"/>
      <c r="CM370" s="19"/>
      <c r="CN370" s="19"/>
      <c r="CO370" s="19"/>
      <c r="CP370" s="19"/>
      <c r="CQ370" s="19"/>
      <c r="CR370" s="19"/>
      <c r="CS370" s="19"/>
      <c r="CT370" s="19"/>
      <c r="CU370" s="19"/>
      <c r="CV370" s="19"/>
      <c r="CW370" s="19"/>
      <c r="CX370" s="19"/>
      <c r="CY370" s="19"/>
      <c r="CZ370" s="19"/>
      <c r="DA370" s="19"/>
      <c r="DB370" s="19"/>
      <c r="DC370" s="19"/>
      <c r="DD370" s="19"/>
      <c r="DE370" s="19"/>
      <c r="DF370" s="19"/>
      <c r="DG370" s="19"/>
      <c r="DH370" s="19"/>
      <c r="DI370" s="19"/>
      <c r="DJ370" s="19"/>
      <c r="DK370" s="19"/>
      <c r="DL370" s="19"/>
      <c r="DM370" s="19"/>
      <c r="DN370" s="19"/>
      <c r="DO370" s="19"/>
      <c r="DP370" s="19"/>
      <c r="DQ370" s="19"/>
      <c r="DR370" s="19"/>
      <c r="DS370" s="19"/>
    </row>
    <row r="371" spans="1:123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BX371" s="19"/>
      <c r="BY371" s="19"/>
      <c r="BZ371" s="19"/>
      <c r="CA371" s="19"/>
      <c r="CB371" s="19"/>
      <c r="CC371" s="19"/>
      <c r="CD371" s="19"/>
      <c r="CE371" s="19"/>
      <c r="CF371" s="19"/>
      <c r="CG371" s="19"/>
      <c r="CH371" s="19"/>
      <c r="CI371" s="19"/>
      <c r="CJ371" s="19"/>
      <c r="CK371" s="19"/>
      <c r="CL371" s="19"/>
      <c r="CM371" s="19"/>
      <c r="CN371" s="19"/>
      <c r="CO371" s="19"/>
      <c r="CP371" s="19"/>
      <c r="CQ371" s="19"/>
      <c r="CR371" s="19"/>
      <c r="CS371" s="19"/>
      <c r="CT371" s="19"/>
      <c r="CU371" s="19"/>
      <c r="CV371" s="19"/>
      <c r="CW371" s="19"/>
      <c r="CX371" s="19"/>
      <c r="CY371" s="19"/>
      <c r="CZ371" s="19"/>
      <c r="DA371" s="19"/>
      <c r="DB371" s="19"/>
      <c r="DC371" s="19"/>
      <c r="DD371" s="19"/>
      <c r="DE371" s="19"/>
      <c r="DF371" s="19"/>
      <c r="DG371" s="19"/>
      <c r="DH371" s="19"/>
      <c r="DI371" s="19"/>
      <c r="DJ371" s="19"/>
      <c r="DK371" s="19"/>
      <c r="DL371" s="19"/>
      <c r="DM371" s="19"/>
      <c r="DN371" s="19"/>
      <c r="DO371" s="19"/>
      <c r="DP371" s="19"/>
      <c r="DQ371" s="19"/>
      <c r="DR371" s="19"/>
      <c r="DS371" s="19"/>
    </row>
    <row r="372" spans="1:123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BX372" s="19"/>
      <c r="BY372" s="19"/>
      <c r="BZ372" s="19"/>
      <c r="CA372" s="19"/>
      <c r="CB372" s="19"/>
      <c r="CC372" s="19"/>
      <c r="CD372" s="19"/>
      <c r="CE372" s="19"/>
      <c r="CF372" s="19"/>
      <c r="CG372" s="19"/>
      <c r="CH372" s="19"/>
      <c r="CI372" s="19"/>
      <c r="CJ372" s="19"/>
      <c r="CK372" s="19"/>
      <c r="CL372" s="19"/>
      <c r="CM372" s="19"/>
      <c r="CN372" s="19"/>
      <c r="CO372" s="19"/>
      <c r="CP372" s="19"/>
      <c r="CQ372" s="19"/>
      <c r="CR372" s="19"/>
      <c r="CS372" s="19"/>
      <c r="CT372" s="19"/>
      <c r="CU372" s="19"/>
      <c r="CV372" s="19"/>
      <c r="CW372" s="19"/>
      <c r="CX372" s="19"/>
      <c r="CY372" s="19"/>
      <c r="CZ372" s="19"/>
      <c r="DA372" s="19"/>
      <c r="DB372" s="19"/>
      <c r="DC372" s="19"/>
      <c r="DD372" s="19"/>
      <c r="DE372" s="19"/>
      <c r="DF372" s="19"/>
      <c r="DG372" s="19"/>
      <c r="DH372" s="19"/>
      <c r="DI372" s="19"/>
      <c r="DJ372" s="19"/>
      <c r="DK372" s="19"/>
      <c r="DL372" s="19"/>
      <c r="DM372" s="19"/>
      <c r="DN372" s="19"/>
      <c r="DO372" s="19"/>
      <c r="DP372" s="19"/>
      <c r="DQ372" s="19"/>
      <c r="DR372" s="19"/>
      <c r="DS372" s="19"/>
    </row>
    <row r="373" spans="1:123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BX373" s="19"/>
      <c r="BY373" s="19"/>
      <c r="BZ373" s="19"/>
      <c r="CA373" s="19"/>
      <c r="CB373" s="19"/>
      <c r="CC373" s="19"/>
      <c r="CD373" s="19"/>
      <c r="CE373" s="19"/>
      <c r="CF373" s="19"/>
      <c r="CG373" s="19"/>
      <c r="CH373" s="19"/>
      <c r="CI373" s="19"/>
      <c r="CJ373" s="19"/>
      <c r="CK373" s="19"/>
      <c r="CL373" s="19"/>
      <c r="CM373" s="19"/>
      <c r="CN373" s="19"/>
      <c r="CO373" s="19"/>
      <c r="CP373" s="19"/>
      <c r="CQ373" s="19"/>
      <c r="CR373" s="19"/>
      <c r="CS373" s="19"/>
      <c r="CT373" s="19"/>
      <c r="CU373" s="19"/>
      <c r="CV373" s="19"/>
      <c r="CW373" s="19"/>
      <c r="CX373" s="19"/>
      <c r="CY373" s="19"/>
      <c r="CZ373" s="19"/>
      <c r="DA373" s="19"/>
      <c r="DB373" s="19"/>
      <c r="DC373" s="19"/>
      <c r="DD373" s="19"/>
      <c r="DE373" s="19"/>
      <c r="DF373" s="19"/>
      <c r="DG373" s="19"/>
      <c r="DH373" s="19"/>
      <c r="DI373" s="19"/>
      <c r="DJ373" s="19"/>
      <c r="DK373" s="19"/>
      <c r="DL373" s="19"/>
      <c r="DM373" s="19"/>
      <c r="DN373" s="19"/>
      <c r="DO373" s="19"/>
      <c r="DP373" s="19"/>
      <c r="DQ373" s="19"/>
      <c r="DR373" s="19"/>
      <c r="DS373" s="19"/>
    </row>
    <row r="374" spans="1:123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BX374" s="19"/>
      <c r="BY374" s="19"/>
      <c r="BZ374" s="19"/>
      <c r="CA374" s="19"/>
      <c r="CB374" s="19"/>
      <c r="CC374" s="19"/>
      <c r="CD374" s="19"/>
      <c r="CE374" s="19"/>
      <c r="CF374" s="19"/>
      <c r="CG374" s="19"/>
      <c r="CH374" s="19"/>
      <c r="CI374" s="19"/>
      <c r="CJ374" s="19"/>
      <c r="CK374" s="19"/>
      <c r="CL374" s="19"/>
      <c r="CM374" s="19"/>
      <c r="CN374" s="19"/>
      <c r="CO374" s="19"/>
      <c r="CP374" s="19"/>
      <c r="CQ374" s="19"/>
      <c r="CR374" s="19"/>
      <c r="CS374" s="19"/>
      <c r="CT374" s="19"/>
      <c r="CU374" s="19"/>
      <c r="CV374" s="19"/>
      <c r="CW374" s="19"/>
      <c r="CX374" s="19"/>
      <c r="CY374" s="19"/>
      <c r="CZ374" s="19"/>
      <c r="DA374" s="19"/>
      <c r="DB374" s="19"/>
      <c r="DC374" s="19"/>
      <c r="DD374" s="19"/>
      <c r="DE374" s="19"/>
      <c r="DF374" s="19"/>
      <c r="DG374" s="19"/>
      <c r="DH374" s="19"/>
      <c r="DI374" s="19"/>
      <c r="DJ374" s="19"/>
      <c r="DK374" s="19"/>
      <c r="DL374" s="19"/>
      <c r="DM374" s="19"/>
      <c r="DN374" s="19"/>
      <c r="DO374" s="19"/>
      <c r="DP374" s="19"/>
      <c r="DQ374" s="19"/>
      <c r="DR374" s="19"/>
      <c r="DS374" s="19"/>
    </row>
    <row r="375" spans="1:123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BX375" s="19"/>
      <c r="BY375" s="19"/>
      <c r="BZ375" s="19"/>
      <c r="CA375" s="19"/>
      <c r="CB375" s="19"/>
      <c r="CC375" s="19"/>
      <c r="CD375" s="19"/>
      <c r="CE375" s="19"/>
      <c r="CF375" s="19"/>
      <c r="CG375" s="19"/>
      <c r="CH375" s="19"/>
      <c r="CI375" s="19"/>
      <c r="CJ375" s="19"/>
      <c r="CK375" s="19"/>
      <c r="CL375" s="19"/>
      <c r="CM375" s="19"/>
      <c r="CN375" s="19"/>
      <c r="CO375" s="19"/>
      <c r="CP375" s="19"/>
      <c r="CQ375" s="19"/>
      <c r="CR375" s="19"/>
      <c r="CS375" s="19"/>
      <c r="CT375" s="19"/>
      <c r="CU375" s="19"/>
      <c r="CV375" s="19"/>
      <c r="CW375" s="19"/>
      <c r="CX375" s="19"/>
      <c r="CY375" s="19"/>
      <c r="CZ375" s="19"/>
      <c r="DA375" s="19"/>
      <c r="DB375" s="19"/>
      <c r="DC375" s="19"/>
      <c r="DD375" s="19"/>
      <c r="DE375" s="19"/>
      <c r="DF375" s="19"/>
      <c r="DG375" s="19"/>
      <c r="DH375" s="19"/>
      <c r="DI375" s="19"/>
      <c r="DJ375" s="19"/>
      <c r="DK375" s="19"/>
      <c r="DL375" s="19"/>
      <c r="DM375" s="19"/>
      <c r="DN375" s="19"/>
      <c r="DO375" s="19"/>
      <c r="DP375" s="19"/>
      <c r="DQ375" s="19"/>
      <c r="DR375" s="19"/>
      <c r="DS375" s="19"/>
    </row>
    <row r="376" spans="1:123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BX376" s="19"/>
      <c r="BY376" s="19"/>
      <c r="BZ376" s="19"/>
      <c r="CA376" s="19"/>
      <c r="CB376" s="19"/>
      <c r="CC376" s="19"/>
      <c r="CD376" s="19"/>
      <c r="CE376" s="19"/>
      <c r="CF376" s="19"/>
      <c r="CG376" s="19"/>
      <c r="CH376" s="19"/>
      <c r="CI376" s="19"/>
      <c r="CJ376" s="19"/>
      <c r="CK376" s="19"/>
      <c r="CL376" s="19"/>
      <c r="CM376" s="19"/>
      <c r="CN376" s="19"/>
      <c r="CO376" s="19"/>
      <c r="CP376" s="19"/>
      <c r="CQ376" s="19"/>
      <c r="CR376" s="19"/>
      <c r="CS376" s="19"/>
      <c r="CT376" s="19"/>
      <c r="CU376" s="19"/>
      <c r="CV376" s="19"/>
      <c r="CW376" s="19"/>
      <c r="CX376" s="19"/>
      <c r="CY376" s="19"/>
      <c r="CZ376" s="19"/>
      <c r="DA376" s="19"/>
      <c r="DB376" s="19"/>
      <c r="DC376" s="19"/>
      <c r="DD376" s="19"/>
      <c r="DE376" s="19"/>
      <c r="DF376" s="19"/>
      <c r="DG376" s="19"/>
      <c r="DH376" s="19"/>
      <c r="DI376" s="19"/>
      <c r="DJ376" s="19"/>
      <c r="DK376" s="19"/>
      <c r="DL376" s="19"/>
      <c r="DM376" s="19"/>
      <c r="DN376" s="19"/>
      <c r="DO376" s="19"/>
      <c r="DP376" s="19"/>
      <c r="DQ376" s="19"/>
      <c r="DR376" s="19"/>
      <c r="DS376" s="19"/>
    </row>
    <row r="377" spans="1:123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BX377" s="19"/>
      <c r="BY377" s="19"/>
      <c r="BZ377" s="19"/>
      <c r="CA377" s="19"/>
      <c r="CB377" s="19"/>
      <c r="CC377" s="19"/>
      <c r="CD377" s="19"/>
      <c r="CE377" s="19"/>
      <c r="CF377" s="19"/>
      <c r="CG377" s="19"/>
      <c r="CH377" s="19"/>
      <c r="CI377" s="19"/>
      <c r="CJ377" s="19"/>
      <c r="CK377" s="19"/>
      <c r="CL377" s="19"/>
      <c r="CM377" s="19"/>
      <c r="CN377" s="19"/>
      <c r="CO377" s="19"/>
      <c r="CP377" s="19"/>
      <c r="CQ377" s="19"/>
      <c r="CR377" s="19"/>
      <c r="CS377" s="19"/>
      <c r="CT377" s="19"/>
      <c r="CU377" s="19"/>
      <c r="CV377" s="19"/>
      <c r="CW377" s="19"/>
      <c r="CX377" s="19"/>
      <c r="CY377" s="19"/>
      <c r="CZ377" s="19"/>
      <c r="DA377" s="19"/>
      <c r="DB377" s="19"/>
      <c r="DC377" s="19"/>
      <c r="DD377" s="19"/>
      <c r="DE377" s="19"/>
      <c r="DF377" s="19"/>
      <c r="DG377" s="19"/>
      <c r="DH377" s="19"/>
      <c r="DI377" s="19"/>
      <c r="DJ377" s="19"/>
      <c r="DK377" s="19"/>
      <c r="DL377" s="19"/>
      <c r="DM377" s="19"/>
      <c r="DN377" s="19"/>
      <c r="DO377" s="19"/>
      <c r="DP377" s="19"/>
      <c r="DQ377" s="19"/>
      <c r="DR377" s="19"/>
      <c r="DS377" s="19"/>
    </row>
    <row r="378" spans="1:123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BX378" s="19"/>
      <c r="BY378" s="19"/>
      <c r="BZ378" s="19"/>
      <c r="CA378" s="19"/>
      <c r="CB378" s="19"/>
      <c r="CC378" s="19"/>
      <c r="CD378" s="19"/>
      <c r="CE378" s="19"/>
      <c r="CF378" s="19"/>
      <c r="CG378" s="19"/>
      <c r="CH378" s="19"/>
      <c r="CI378" s="19"/>
      <c r="CJ378" s="19"/>
      <c r="CK378" s="19"/>
      <c r="CL378" s="19"/>
      <c r="CM378" s="19"/>
      <c r="CN378" s="19"/>
      <c r="CO378" s="19"/>
      <c r="CP378" s="19"/>
      <c r="CQ378" s="19"/>
      <c r="CR378" s="19"/>
      <c r="CS378" s="19"/>
      <c r="CT378" s="19"/>
      <c r="CU378" s="19"/>
      <c r="CV378" s="19"/>
      <c r="CW378" s="19"/>
      <c r="CX378" s="19"/>
      <c r="CY378" s="19"/>
      <c r="CZ378" s="19"/>
      <c r="DA378" s="19"/>
      <c r="DB378" s="19"/>
      <c r="DC378" s="19"/>
      <c r="DD378" s="19"/>
      <c r="DE378" s="19"/>
      <c r="DF378" s="19"/>
      <c r="DG378" s="19"/>
      <c r="DH378" s="19"/>
      <c r="DI378" s="19"/>
      <c r="DJ378" s="19"/>
      <c r="DK378" s="19"/>
      <c r="DL378" s="19"/>
      <c r="DM378" s="19"/>
      <c r="DN378" s="19"/>
      <c r="DO378" s="19"/>
      <c r="DP378" s="19"/>
      <c r="DQ378" s="19"/>
      <c r="DR378" s="19"/>
      <c r="DS378" s="19"/>
    </row>
    <row r="379" spans="1:123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BX379" s="19"/>
      <c r="BY379" s="19"/>
      <c r="BZ379" s="19"/>
      <c r="CA379" s="19"/>
      <c r="CB379" s="19"/>
      <c r="CC379" s="19"/>
      <c r="CD379" s="19"/>
      <c r="CE379" s="19"/>
      <c r="CF379" s="19"/>
      <c r="CG379" s="19"/>
      <c r="CH379" s="19"/>
      <c r="CI379" s="19"/>
      <c r="CJ379" s="19"/>
      <c r="CK379" s="19"/>
      <c r="CL379" s="19"/>
      <c r="CM379" s="19"/>
      <c r="CN379" s="19"/>
      <c r="CO379" s="19"/>
      <c r="CP379" s="19"/>
      <c r="CQ379" s="19"/>
      <c r="CR379" s="19"/>
      <c r="CS379" s="19"/>
      <c r="CT379" s="19"/>
      <c r="CU379" s="19"/>
      <c r="CV379" s="19"/>
      <c r="CW379" s="19"/>
      <c r="CX379" s="19"/>
      <c r="CY379" s="19"/>
      <c r="CZ379" s="19"/>
      <c r="DA379" s="19"/>
      <c r="DB379" s="19"/>
      <c r="DC379" s="19"/>
      <c r="DD379" s="19"/>
      <c r="DE379" s="19"/>
      <c r="DF379" s="19"/>
      <c r="DG379" s="19"/>
      <c r="DH379" s="19"/>
      <c r="DI379" s="19"/>
      <c r="DJ379" s="19"/>
      <c r="DK379" s="19"/>
      <c r="DL379" s="19"/>
      <c r="DM379" s="19"/>
      <c r="DN379" s="19"/>
      <c r="DO379" s="19"/>
      <c r="DP379" s="19"/>
      <c r="DQ379" s="19"/>
      <c r="DR379" s="19"/>
      <c r="DS379" s="19"/>
    </row>
    <row r="380" spans="1:123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BX380" s="19"/>
      <c r="BY380" s="19"/>
      <c r="BZ380" s="19"/>
      <c r="CA380" s="19"/>
      <c r="CB380" s="19"/>
      <c r="CC380" s="19"/>
      <c r="CD380" s="19"/>
      <c r="CE380" s="19"/>
      <c r="CF380" s="19"/>
      <c r="CG380" s="19"/>
      <c r="CH380" s="19"/>
      <c r="CI380" s="19"/>
      <c r="CJ380" s="19"/>
      <c r="CK380" s="19"/>
      <c r="CL380" s="19"/>
      <c r="CM380" s="19"/>
      <c r="CN380" s="19"/>
      <c r="CO380" s="19"/>
      <c r="CP380" s="19"/>
      <c r="CQ380" s="19"/>
      <c r="CR380" s="19"/>
      <c r="CS380" s="19"/>
      <c r="CT380" s="19"/>
      <c r="CU380" s="19"/>
      <c r="CV380" s="19"/>
      <c r="CW380" s="19"/>
      <c r="CX380" s="19"/>
      <c r="CY380" s="19"/>
      <c r="CZ380" s="19"/>
      <c r="DA380" s="19"/>
      <c r="DB380" s="19"/>
      <c r="DC380" s="19"/>
      <c r="DD380" s="19"/>
      <c r="DE380" s="19"/>
      <c r="DF380" s="19"/>
      <c r="DG380" s="19"/>
      <c r="DH380" s="19"/>
      <c r="DI380" s="19"/>
      <c r="DJ380" s="19"/>
      <c r="DK380" s="19"/>
      <c r="DL380" s="19"/>
      <c r="DM380" s="19"/>
      <c r="DN380" s="19"/>
      <c r="DO380" s="19"/>
      <c r="DP380" s="19"/>
      <c r="DQ380" s="19"/>
      <c r="DR380" s="19"/>
      <c r="DS380" s="19"/>
    </row>
    <row r="381" spans="1:123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BX381" s="19"/>
      <c r="BY381" s="19"/>
      <c r="BZ381" s="19"/>
      <c r="CA381" s="19"/>
      <c r="CB381" s="19"/>
      <c r="CC381" s="19"/>
      <c r="CD381" s="19"/>
      <c r="CE381" s="19"/>
      <c r="CF381" s="19"/>
      <c r="CG381" s="19"/>
      <c r="CH381" s="19"/>
      <c r="CI381" s="19"/>
      <c r="CJ381" s="19"/>
      <c r="CK381" s="19"/>
      <c r="CL381" s="19"/>
      <c r="CM381" s="19"/>
      <c r="CN381" s="19"/>
      <c r="CO381" s="19"/>
      <c r="CP381" s="19"/>
      <c r="CQ381" s="19"/>
      <c r="CR381" s="19"/>
      <c r="CS381" s="19"/>
      <c r="CT381" s="19"/>
      <c r="CU381" s="19"/>
      <c r="CV381" s="19"/>
      <c r="CW381" s="19"/>
      <c r="CX381" s="19"/>
      <c r="CY381" s="19"/>
      <c r="CZ381" s="19"/>
      <c r="DA381" s="19"/>
      <c r="DB381" s="19"/>
      <c r="DC381" s="19"/>
      <c r="DD381" s="19"/>
      <c r="DE381" s="19"/>
      <c r="DF381" s="19"/>
      <c r="DG381" s="19"/>
      <c r="DH381" s="19"/>
      <c r="DI381" s="19"/>
      <c r="DJ381" s="19"/>
      <c r="DK381" s="19"/>
      <c r="DL381" s="19"/>
      <c r="DM381" s="19"/>
      <c r="DN381" s="19"/>
      <c r="DO381" s="19"/>
      <c r="DP381" s="19"/>
      <c r="DQ381" s="19"/>
      <c r="DR381" s="19"/>
      <c r="DS381" s="19"/>
    </row>
    <row r="382" spans="1:123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BX382" s="19"/>
      <c r="BY382" s="19"/>
      <c r="BZ382" s="19"/>
      <c r="CA382" s="19"/>
      <c r="CB382" s="19"/>
      <c r="CC382" s="19"/>
      <c r="CD382" s="19"/>
      <c r="CE382" s="19"/>
      <c r="CF382" s="19"/>
      <c r="CG382" s="19"/>
      <c r="CH382" s="19"/>
      <c r="CI382" s="19"/>
      <c r="CJ382" s="19"/>
      <c r="CK382" s="19"/>
      <c r="CL382" s="19"/>
      <c r="CM382" s="19"/>
      <c r="CN382" s="19"/>
      <c r="CO382" s="19"/>
      <c r="CP382" s="19"/>
      <c r="CQ382" s="19"/>
      <c r="CR382" s="19"/>
      <c r="CS382" s="19"/>
      <c r="CT382" s="19"/>
      <c r="CU382" s="19"/>
      <c r="CV382" s="19"/>
      <c r="CW382" s="19"/>
      <c r="CX382" s="19"/>
      <c r="CY382" s="19"/>
      <c r="CZ382" s="19"/>
      <c r="DA382" s="19"/>
      <c r="DB382" s="19"/>
      <c r="DC382" s="19"/>
      <c r="DD382" s="19"/>
      <c r="DE382" s="19"/>
      <c r="DF382" s="19"/>
      <c r="DG382" s="19"/>
      <c r="DH382" s="19"/>
      <c r="DI382" s="19"/>
      <c r="DJ382" s="19"/>
      <c r="DK382" s="19"/>
      <c r="DL382" s="19"/>
      <c r="DM382" s="19"/>
      <c r="DN382" s="19"/>
      <c r="DO382" s="19"/>
      <c r="DP382" s="19"/>
      <c r="DQ382" s="19"/>
      <c r="DR382" s="19"/>
      <c r="DS382" s="19"/>
    </row>
    <row r="383" spans="1:123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BX383" s="19"/>
      <c r="BY383" s="19"/>
      <c r="BZ383" s="19"/>
      <c r="CA383" s="19"/>
      <c r="CB383" s="19"/>
      <c r="CC383" s="19"/>
      <c r="CD383" s="19"/>
      <c r="CE383" s="19"/>
      <c r="CF383" s="19"/>
      <c r="CG383" s="19"/>
      <c r="CH383" s="19"/>
      <c r="CI383" s="19"/>
      <c r="CJ383" s="19"/>
      <c r="CK383" s="19"/>
      <c r="CL383" s="19"/>
      <c r="CM383" s="19"/>
      <c r="CN383" s="19"/>
      <c r="CO383" s="19"/>
      <c r="CP383" s="19"/>
      <c r="CQ383" s="19"/>
      <c r="CR383" s="19"/>
      <c r="CS383" s="19"/>
      <c r="CT383" s="19"/>
      <c r="CU383" s="19"/>
      <c r="CV383" s="19"/>
      <c r="CW383" s="19"/>
      <c r="CX383" s="19"/>
      <c r="CY383" s="19"/>
      <c r="CZ383" s="19"/>
      <c r="DA383" s="19"/>
      <c r="DB383" s="19"/>
      <c r="DC383" s="19"/>
      <c r="DD383" s="19"/>
      <c r="DE383" s="19"/>
      <c r="DF383" s="19"/>
      <c r="DG383" s="19"/>
      <c r="DH383" s="19"/>
      <c r="DI383" s="19"/>
      <c r="DJ383" s="19"/>
      <c r="DK383" s="19"/>
      <c r="DL383" s="19"/>
      <c r="DM383" s="19"/>
      <c r="DN383" s="19"/>
      <c r="DO383" s="19"/>
      <c r="DP383" s="19"/>
      <c r="DQ383" s="19"/>
      <c r="DR383" s="19"/>
      <c r="DS383" s="19"/>
    </row>
    <row r="384" spans="1:123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BX384" s="19"/>
      <c r="BY384" s="19"/>
      <c r="BZ384" s="19"/>
      <c r="CA384" s="19"/>
      <c r="CB384" s="19"/>
      <c r="CC384" s="19"/>
      <c r="CD384" s="19"/>
      <c r="CE384" s="19"/>
      <c r="CF384" s="19"/>
      <c r="CG384" s="19"/>
      <c r="CH384" s="19"/>
      <c r="CI384" s="19"/>
      <c r="CJ384" s="19"/>
      <c r="CK384" s="19"/>
      <c r="CL384" s="19"/>
      <c r="CM384" s="19"/>
      <c r="CN384" s="19"/>
      <c r="CO384" s="19"/>
      <c r="CP384" s="19"/>
      <c r="CQ384" s="19"/>
      <c r="CR384" s="19"/>
      <c r="CS384" s="19"/>
      <c r="CT384" s="19"/>
      <c r="CU384" s="19"/>
      <c r="CV384" s="19"/>
      <c r="CW384" s="19"/>
      <c r="CX384" s="19"/>
      <c r="CY384" s="19"/>
      <c r="CZ384" s="19"/>
      <c r="DA384" s="19"/>
      <c r="DB384" s="19"/>
      <c r="DC384" s="19"/>
      <c r="DD384" s="19"/>
      <c r="DE384" s="19"/>
      <c r="DF384" s="19"/>
      <c r="DG384" s="19"/>
      <c r="DH384" s="19"/>
      <c r="DI384" s="19"/>
      <c r="DJ384" s="19"/>
      <c r="DK384" s="19"/>
      <c r="DL384" s="19"/>
      <c r="DM384" s="19"/>
      <c r="DN384" s="19"/>
      <c r="DO384" s="19"/>
      <c r="DP384" s="19"/>
      <c r="DQ384" s="19"/>
      <c r="DR384" s="19"/>
      <c r="DS384" s="19"/>
    </row>
    <row r="385" spans="1:123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BX385" s="19"/>
      <c r="BY385" s="19"/>
      <c r="BZ385" s="19"/>
      <c r="CA385" s="19"/>
      <c r="CB385" s="19"/>
      <c r="CC385" s="19"/>
      <c r="CD385" s="19"/>
      <c r="CE385" s="19"/>
      <c r="CF385" s="19"/>
      <c r="CG385" s="19"/>
      <c r="CH385" s="19"/>
      <c r="CI385" s="19"/>
      <c r="CJ385" s="19"/>
      <c r="CK385" s="19"/>
      <c r="CL385" s="19"/>
      <c r="CM385" s="19"/>
      <c r="CN385" s="19"/>
      <c r="CO385" s="19"/>
      <c r="CP385" s="19"/>
      <c r="CQ385" s="19"/>
      <c r="CR385" s="19"/>
      <c r="CS385" s="19"/>
      <c r="CT385" s="19"/>
      <c r="CU385" s="19"/>
      <c r="CV385" s="19"/>
      <c r="CW385" s="19"/>
      <c r="CX385" s="19"/>
      <c r="CY385" s="19"/>
      <c r="CZ385" s="19"/>
      <c r="DA385" s="19"/>
      <c r="DB385" s="19"/>
      <c r="DC385" s="19"/>
      <c r="DD385" s="19"/>
      <c r="DE385" s="19"/>
      <c r="DF385" s="19"/>
      <c r="DG385" s="19"/>
      <c r="DH385" s="19"/>
      <c r="DI385" s="19"/>
      <c r="DJ385" s="19"/>
      <c r="DK385" s="19"/>
      <c r="DL385" s="19"/>
      <c r="DM385" s="19"/>
      <c r="DN385" s="19"/>
      <c r="DO385" s="19"/>
      <c r="DP385" s="19"/>
      <c r="DQ385" s="19"/>
      <c r="DR385" s="19"/>
      <c r="DS385" s="19"/>
    </row>
    <row r="386" spans="1:123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BX386" s="19"/>
      <c r="BY386" s="19"/>
      <c r="BZ386" s="19"/>
      <c r="CA386" s="19"/>
      <c r="CB386" s="19"/>
      <c r="CC386" s="19"/>
      <c r="CD386" s="19"/>
      <c r="CE386" s="19"/>
      <c r="CF386" s="19"/>
      <c r="CG386" s="19"/>
      <c r="CH386" s="19"/>
      <c r="CI386" s="19"/>
      <c r="CJ386" s="19"/>
      <c r="CK386" s="19"/>
      <c r="CL386" s="19"/>
      <c r="CM386" s="19"/>
      <c r="CN386" s="19"/>
      <c r="CO386" s="19"/>
      <c r="CP386" s="19"/>
      <c r="CQ386" s="19"/>
      <c r="CR386" s="19"/>
      <c r="CS386" s="19"/>
      <c r="CT386" s="19"/>
      <c r="CU386" s="19"/>
      <c r="CV386" s="19"/>
      <c r="CW386" s="19"/>
      <c r="CX386" s="19"/>
      <c r="CY386" s="19"/>
      <c r="CZ386" s="19"/>
      <c r="DA386" s="19"/>
      <c r="DB386" s="19"/>
      <c r="DC386" s="19"/>
      <c r="DD386" s="19"/>
      <c r="DE386" s="19"/>
      <c r="DF386" s="19"/>
      <c r="DG386" s="19"/>
      <c r="DH386" s="19"/>
      <c r="DI386" s="19"/>
      <c r="DJ386" s="19"/>
      <c r="DK386" s="19"/>
      <c r="DL386" s="19"/>
      <c r="DM386" s="19"/>
      <c r="DN386" s="19"/>
      <c r="DO386" s="19"/>
      <c r="DP386" s="19"/>
      <c r="DQ386" s="19"/>
      <c r="DR386" s="19"/>
      <c r="DS386" s="19"/>
    </row>
    <row r="387" spans="1:123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BX387" s="19"/>
      <c r="BY387" s="19"/>
      <c r="BZ387" s="19"/>
      <c r="CA387" s="19"/>
      <c r="CB387" s="19"/>
      <c r="CC387" s="19"/>
      <c r="CD387" s="19"/>
      <c r="CE387" s="19"/>
      <c r="CF387" s="19"/>
      <c r="CG387" s="19"/>
      <c r="CH387" s="19"/>
      <c r="CI387" s="19"/>
      <c r="CJ387" s="19"/>
      <c r="CK387" s="19"/>
      <c r="CL387" s="19"/>
      <c r="CM387" s="19"/>
      <c r="CN387" s="19"/>
      <c r="CO387" s="19"/>
      <c r="CP387" s="19"/>
      <c r="CQ387" s="19"/>
      <c r="CR387" s="19"/>
      <c r="CS387" s="19"/>
      <c r="CT387" s="19"/>
      <c r="CU387" s="19"/>
      <c r="CV387" s="19"/>
      <c r="CW387" s="19"/>
      <c r="CX387" s="19"/>
      <c r="CY387" s="19"/>
      <c r="CZ387" s="19"/>
      <c r="DA387" s="19"/>
      <c r="DB387" s="19"/>
      <c r="DC387" s="19"/>
      <c r="DD387" s="19"/>
      <c r="DE387" s="19"/>
      <c r="DF387" s="19"/>
      <c r="DG387" s="19"/>
      <c r="DH387" s="19"/>
      <c r="DI387" s="19"/>
      <c r="DJ387" s="19"/>
      <c r="DK387" s="19"/>
      <c r="DL387" s="19"/>
      <c r="DM387" s="19"/>
      <c r="DN387" s="19"/>
      <c r="DO387" s="19"/>
      <c r="DP387" s="19"/>
      <c r="DQ387" s="19"/>
      <c r="DR387" s="19"/>
      <c r="DS387" s="19"/>
    </row>
    <row r="388" spans="1:123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BX388" s="19"/>
      <c r="BY388" s="19"/>
      <c r="BZ388" s="19"/>
      <c r="CA388" s="19"/>
      <c r="CB388" s="19"/>
      <c r="CC388" s="19"/>
      <c r="CD388" s="19"/>
      <c r="CE388" s="19"/>
      <c r="CF388" s="19"/>
      <c r="CG388" s="19"/>
      <c r="CH388" s="19"/>
      <c r="CI388" s="19"/>
      <c r="CJ388" s="19"/>
      <c r="CK388" s="19"/>
      <c r="CL388" s="19"/>
      <c r="CM388" s="19"/>
      <c r="CN388" s="19"/>
      <c r="CO388" s="19"/>
      <c r="CP388" s="19"/>
      <c r="CQ388" s="19"/>
      <c r="CR388" s="19"/>
      <c r="CS388" s="19"/>
      <c r="CT388" s="19"/>
      <c r="CU388" s="19"/>
      <c r="CV388" s="19"/>
      <c r="CW388" s="19"/>
      <c r="CX388" s="19"/>
      <c r="CY388" s="19"/>
      <c r="CZ388" s="19"/>
      <c r="DA388" s="19"/>
      <c r="DB388" s="19"/>
      <c r="DC388" s="19"/>
      <c r="DD388" s="19"/>
      <c r="DE388" s="19"/>
      <c r="DF388" s="19"/>
      <c r="DG388" s="19"/>
      <c r="DH388" s="19"/>
      <c r="DI388" s="19"/>
      <c r="DJ388" s="19"/>
      <c r="DK388" s="19"/>
      <c r="DL388" s="19"/>
      <c r="DM388" s="19"/>
      <c r="DN388" s="19"/>
      <c r="DO388" s="19"/>
      <c r="DP388" s="19"/>
      <c r="DQ388" s="19"/>
      <c r="DR388" s="19"/>
      <c r="DS388" s="19"/>
    </row>
    <row r="389" spans="1:123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BX389" s="19"/>
      <c r="BY389" s="19"/>
      <c r="BZ389" s="19"/>
      <c r="CA389" s="19"/>
      <c r="CB389" s="19"/>
      <c r="CC389" s="19"/>
      <c r="CD389" s="19"/>
      <c r="CE389" s="19"/>
      <c r="CF389" s="19"/>
      <c r="CG389" s="19"/>
      <c r="CH389" s="19"/>
      <c r="CI389" s="19"/>
      <c r="CJ389" s="19"/>
      <c r="CK389" s="19"/>
      <c r="CL389" s="19"/>
      <c r="CM389" s="19"/>
      <c r="CN389" s="19"/>
      <c r="CO389" s="19"/>
      <c r="CP389" s="19"/>
      <c r="CQ389" s="19"/>
      <c r="CR389" s="19"/>
      <c r="CS389" s="19"/>
      <c r="CT389" s="19"/>
      <c r="CU389" s="19"/>
      <c r="CV389" s="19"/>
      <c r="CW389" s="19"/>
      <c r="CX389" s="19"/>
      <c r="CY389" s="19"/>
      <c r="CZ389" s="19"/>
      <c r="DA389" s="19"/>
      <c r="DB389" s="19"/>
      <c r="DC389" s="19"/>
      <c r="DD389" s="19"/>
      <c r="DE389" s="19"/>
      <c r="DF389" s="19"/>
      <c r="DG389" s="19"/>
      <c r="DH389" s="19"/>
      <c r="DI389" s="19"/>
      <c r="DJ389" s="19"/>
      <c r="DK389" s="19"/>
      <c r="DL389" s="19"/>
      <c r="DM389" s="19"/>
      <c r="DN389" s="19"/>
      <c r="DO389" s="19"/>
      <c r="DP389" s="19"/>
      <c r="DQ389" s="19"/>
      <c r="DR389" s="19"/>
      <c r="DS389" s="19"/>
    </row>
    <row r="390" spans="1:123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BX390" s="19"/>
      <c r="BY390" s="19"/>
      <c r="BZ390" s="19"/>
      <c r="CA390" s="19"/>
      <c r="CB390" s="19"/>
      <c r="CC390" s="19"/>
      <c r="CD390" s="19"/>
      <c r="CE390" s="19"/>
      <c r="CF390" s="19"/>
      <c r="CG390" s="19"/>
      <c r="CH390" s="19"/>
      <c r="CI390" s="19"/>
      <c r="CJ390" s="19"/>
      <c r="CK390" s="19"/>
      <c r="CL390" s="19"/>
      <c r="CM390" s="19"/>
      <c r="CN390" s="19"/>
      <c r="CO390" s="19"/>
      <c r="CP390" s="19"/>
      <c r="CQ390" s="19"/>
      <c r="CR390" s="19"/>
      <c r="CS390" s="19"/>
      <c r="CT390" s="19"/>
      <c r="CU390" s="19"/>
      <c r="CV390" s="19"/>
      <c r="CW390" s="19"/>
      <c r="CX390" s="19"/>
      <c r="CY390" s="19"/>
      <c r="CZ390" s="19"/>
      <c r="DA390" s="19"/>
      <c r="DB390" s="19"/>
      <c r="DC390" s="19"/>
      <c r="DD390" s="19"/>
      <c r="DE390" s="19"/>
      <c r="DF390" s="19"/>
      <c r="DG390" s="19"/>
      <c r="DH390" s="19"/>
      <c r="DI390" s="19"/>
      <c r="DJ390" s="19"/>
      <c r="DK390" s="19"/>
      <c r="DL390" s="19"/>
      <c r="DM390" s="19"/>
      <c r="DN390" s="19"/>
      <c r="DO390" s="19"/>
      <c r="DP390" s="19"/>
      <c r="DQ390" s="19"/>
      <c r="DR390" s="19"/>
      <c r="DS390" s="19"/>
    </row>
    <row r="391" spans="1:123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BX391" s="19"/>
      <c r="BY391" s="19"/>
      <c r="BZ391" s="19"/>
      <c r="CA391" s="19"/>
      <c r="CB391" s="19"/>
      <c r="CC391" s="19"/>
      <c r="CD391" s="19"/>
      <c r="CE391" s="19"/>
      <c r="CF391" s="19"/>
      <c r="CG391" s="19"/>
      <c r="CH391" s="19"/>
      <c r="CI391" s="19"/>
      <c r="CJ391" s="19"/>
      <c r="CK391" s="19"/>
      <c r="CL391" s="19"/>
      <c r="CM391" s="19"/>
      <c r="CN391" s="19"/>
      <c r="CO391" s="19"/>
      <c r="CP391" s="19"/>
      <c r="CQ391" s="19"/>
      <c r="CR391" s="19"/>
      <c r="CS391" s="19"/>
      <c r="CT391" s="19"/>
      <c r="CU391" s="19"/>
      <c r="CV391" s="19"/>
      <c r="CW391" s="19"/>
      <c r="CX391" s="19"/>
      <c r="CY391" s="19"/>
      <c r="CZ391" s="19"/>
      <c r="DA391" s="19"/>
      <c r="DB391" s="19"/>
      <c r="DC391" s="19"/>
      <c r="DD391" s="19"/>
      <c r="DE391" s="19"/>
      <c r="DF391" s="19"/>
      <c r="DG391" s="19"/>
      <c r="DH391" s="19"/>
      <c r="DI391" s="19"/>
      <c r="DJ391" s="19"/>
      <c r="DK391" s="19"/>
      <c r="DL391" s="19"/>
      <c r="DM391" s="19"/>
      <c r="DN391" s="19"/>
      <c r="DO391" s="19"/>
      <c r="DP391" s="19"/>
      <c r="DQ391" s="19"/>
      <c r="DR391" s="19"/>
      <c r="DS391" s="19"/>
    </row>
    <row r="392" spans="1:123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BX392" s="19"/>
      <c r="BY392" s="19"/>
      <c r="BZ392" s="19"/>
      <c r="CA392" s="19"/>
      <c r="CB392" s="19"/>
      <c r="CC392" s="19"/>
      <c r="CD392" s="19"/>
      <c r="CE392" s="19"/>
      <c r="CF392" s="19"/>
      <c r="CG392" s="19"/>
      <c r="CH392" s="19"/>
      <c r="CI392" s="19"/>
      <c r="CJ392" s="19"/>
      <c r="CK392" s="19"/>
      <c r="CL392" s="19"/>
      <c r="CM392" s="19"/>
      <c r="CN392" s="19"/>
      <c r="CO392" s="19"/>
      <c r="CP392" s="19"/>
      <c r="CQ392" s="19"/>
      <c r="CR392" s="19"/>
      <c r="CS392" s="19"/>
      <c r="CT392" s="19"/>
      <c r="CU392" s="19"/>
      <c r="CV392" s="19"/>
      <c r="CW392" s="19"/>
      <c r="CX392" s="19"/>
      <c r="CY392" s="19"/>
      <c r="CZ392" s="19"/>
      <c r="DA392" s="19"/>
      <c r="DB392" s="19"/>
      <c r="DC392" s="19"/>
      <c r="DD392" s="19"/>
      <c r="DE392" s="19"/>
      <c r="DF392" s="19"/>
      <c r="DG392" s="19"/>
      <c r="DH392" s="19"/>
      <c r="DI392" s="19"/>
      <c r="DJ392" s="19"/>
      <c r="DK392" s="19"/>
      <c r="DL392" s="19"/>
      <c r="DM392" s="19"/>
      <c r="DN392" s="19"/>
      <c r="DO392" s="19"/>
      <c r="DP392" s="19"/>
      <c r="DQ392" s="19"/>
      <c r="DR392" s="19"/>
      <c r="DS392" s="19"/>
    </row>
    <row r="393" spans="1:123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BX393" s="19"/>
      <c r="BY393" s="19"/>
      <c r="BZ393" s="19"/>
      <c r="CA393" s="19"/>
      <c r="CB393" s="19"/>
      <c r="CC393" s="19"/>
      <c r="CD393" s="19"/>
      <c r="CE393" s="19"/>
      <c r="CF393" s="19"/>
      <c r="CG393" s="19"/>
      <c r="CH393" s="19"/>
      <c r="CI393" s="19"/>
      <c r="CJ393" s="19"/>
      <c r="CK393" s="19"/>
      <c r="CL393" s="19"/>
      <c r="CM393" s="19"/>
      <c r="CN393" s="19"/>
      <c r="CO393" s="19"/>
      <c r="CP393" s="19"/>
      <c r="CQ393" s="19"/>
      <c r="CR393" s="19"/>
      <c r="CS393" s="19"/>
      <c r="CT393" s="19"/>
      <c r="CU393" s="19"/>
      <c r="CV393" s="19"/>
      <c r="CW393" s="19"/>
      <c r="CX393" s="19"/>
      <c r="CY393" s="19"/>
      <c r="CZ393" s="19"/>
      <c r="DA393" s="19"/>
      <c r="DB393" s="19"/>
      <c r="DC393" s="19"/>
      <c r="DD393" s="19"/>
      <c r="DE393" s="19"/>
      <c r="DF393" s="19"/>
      <c r="DG393" s="19"/>
      <c r="DH393" s="19"/>
      <c r="DI393" s="19"/>
      <c r="DJ393" s="19"/>
      <c r="DK393" s="19"/>
      <c r="DL393" s="19"/>
      <c r="DM393" s="19"/>
      <c r="DN393" s="19"/>
      <c r="DO393" s="19"/>
      <c r="DP393" s="19"/>
      <c r="DQ393" s="19"/>
      <c r="DR393" s="19"/>
      <c r="DS393" s="19"/>
    </row>
    <row r="394" spans="1:123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BX394" s="19"/>
      <c r="BY394" s="19"/>
      <c r="BZ394" s="19"/>
      <c r="CA394" s="19"/>
      <c r="CB394" s="19"/>
      <c r="CC394" s="19"/>
      <c r="CD394" s="19"/>
      <c r="CE394" s="19"/>
      <c r="CF394" s="19"/>
      <c r="CG394" s="19"/>
      <c r="CH394" s="19"/>
      <c r="CI394" s="19"/>
      <c r="CJ394" s="19"/>
      <c r="CK394" s="19"/>
      <c r="CL394" s="19"/>
      <c r="CM394" s="19"/>
      <c r="CN394" s="19"/>
      <c r="CO394" s="19"/>
      <c r="CP394" s="19"/>
      <c r="CQ394" s="19"/>
      <c r="CR394" s="19"/>
      <c r="CS394" s="19"/>
      <c r="CT394" s="19"/>
      <c r="CU394" s="19"/>
      <c r="CV394" s="19"/>
      <c r="CW394" s="19"/>
      <c r="CX394" s="19"/>
      <c r="CY394" s="19"/>
      <c r="CZ394" s="19"/>
      <c r="DA394" s="19"/>
      <c r="DB394" s="19"/>
      <c r="DC394" s="19"/>
      <c r="DD394" s="19"/>
      <c r="DE394" s="19"/>
      <c r="DF394" s="19"/>
      <c r="DG394" s="19"/>
      <c r="DH394" s="19"/>
      <c r="DI394" s="19"/>
      <c r="DJ394" s="19"/>
      <c r="DK394" s="19"/>
      <c r="DL394" s="19"/>
      <c r="DM394" s="19"/>
      <c r="DN394" s="19"/>
      <c r="DO394" s="19"/>
      <c r="DP394" s="19"/>
      <c r="DQ394" s="19"/>
      <c r="DR394" s="19"/>
      <c r="DS394" s="19"/>
    </row>
    <row r="395" spans="1:123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BX395" s="19"/>
      <c r="BY395" s="19"/>
      <c r="BZ395" s="19"/>
      <c r="CA395" s="19"/>
      <c r="CB395" s="19"/>
      <c r="CC395" s="19"/>
      <c r="CD395" s="19"/>
      <c r="CE395" s="19"/>
      <c r="CF395" s="19"/>
      <c r="CG395" s="19"/>
      <c r="CH395" s="19"/>
      <c r="CI395" s="19"/>
      <c r="CJ395" s="19"/>
      <c r="CK395" s="19"/>
      <c r="CL395" s="19"/>
      <c r="CM395" s="19"/>
      <c r="CN395" s="19"/>
      <c r="CO395" s="19"/>
      <c r="CP395" s="19"/>
      <c r="CQ395" s="19"/>
      <c r="CR395" s="19"/>
      <c r="CS395" s="19"/>
      <c r="CT395" s="19"/>
      <c r="CU395" s="19"/>
      <c r="CV395" s="19"/>
      <c r="CW395" s="19"/>
      <c r="CX395" s="19"/>
      <c r="CY395" s="19"/>
      <c r="CZ395" s="19"/>
      <c r="DA395" s="19"/>
      <c r="DB395" s="19"/>
      <c r="DC395" s="19"/>
      <c r="DD395" s="19"/>
      <c r="DE395" s="19"/>
      <c r="DF395" s="19"/>
      <c r="DG395" s="19"/>
      <c r="DH395" s="19"/>
      <c r="DI395" s="19"/>
      <c r="DJ395" s="19"/>
      <c r="DK395" s="19"/>
      <c r="DL395" s="19"/>
      <c r="DM395" s="19"/>
      <c r="DN395" s="19"/>
      <c r="DO395" s="19"/>
      <c r="DP395" s="19"/>
      <c r="DQ395" s="19"/>
      <c r="DR395" s="19"/>
      <c r="DS395" s="19"/>
    </row>
    <row r="396" spans="1:123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BX396" s="19"/>
      <c r="BY396" s="19"/>
      <c r="BZ396" s="19"/>
      <c r="CA396" s="19"/>
      <c r="CB396" s="19"/>
      <c r="CC396" s="19"/>
      <c r="CD396" s="19"/>
      <c r="CE396" s="19"/>
      <c r="CF396" s="19"/>
      <c r="CG396" s="19"/>
      <c r="CH396" s="19"/>
      <c r="CI396" s="19"/>
      <c r="CJ396" s="19"/>
      <c r="CK396" s="19"/>
      <c r="CL396" s="19"/>
      <c r="CM396" s="19"/>
      <c r="CN396" s="19"/>
      <c r="CO396" s="19"/>
      <c r="CP396" s="19"/>
      <c r="CQ396" s="19"/>
      <c r="CR396" s="19"/>
      <c r="CS396" s="19"/>
      <c r="CT396" s="19"/>
      <c r="CU396" s="19"/>
      <c r="CV396" s="19"/>
      <c r="CW396" s="19"/>
      <c r="CX396" s="19"/>
      <c r="CY396" s="19"/>
      <c r="CZ396" s="19"/>
      <c r="DA396" s="19"/>
      <c r="DB396" s="19"/>
      <c r="DC396" s="19"/>
      <c r="DD396" s="19"/>
      <c r="DE396" s="19"/>
      <c r="DF396" s="19"/>
      <c r="DG396" s="19"/>
      <c r="DH396" s="19"/>
      <c r="DI396" s="19"/>
      <c r="DJ396" s="19"/>
      <c r="DK396" s="19"/>
      <c r="DL396" s="19"/>
      <c r="DM396" s="19"/>
      <c r="DN396" s="19"/>
      <c r="DO396" s="19"/>
      <c r="DP396" s="19"/>
      <c r="DQ396" s="19"/>
      <c r="DR396" s="19"/>
      <c r="DS396" s="19"/>
    </row>
    <row r="397" spans="1:123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BX397" s="19"/>
      <c r="BY397" s="19"/>
      <c r="BZ397" s="19"/>
      <c r="CA397" s="19"/>
      <c r="CB397" s="19"/>
      <c r="CC397" s="19"/>
      <c r="CD397" s="19"/>
      <c r="CE397" s="19"/>
      <c r="CF397" s="19"/>
      <c r="CG397" s="19"/>
      <c r="CH397" s="19"/>
      <c r="CI397" s="19"/>
      <c r="CJ397" s="19"/>
      <c r="CK397" s="19"/>
      <c r="CL397" s="19"/>
      <c r="CM397" s="19"/>
      <c r="CN397" s="19"/>
      <c r="CO397" s="19"/>
      <c r="CP397" s="19"/>
      <c r="CQ397" s="19"/>
      <c r="CR397" s="19"/>
      <c r="CS397" s="19"/>
      <c r="CT397" s="19"/>
      <c r="CU397" s="19"/>
      <c r="CV397" s="19"/>
      <c r="CW397" s="19"/>
      <c r="CX397" s="19"/>
      <c r="CY397" s="19"/>
      <c r="CZ397" s="19"/>
      <c r="DA397" s="19"/>
      <c r="DB397" s="19"/>
      <c r="DC397" s="19"/>
      <c r="DD397" s="19"/>
      <c r="DE397" s="19"/>
      <c r="DF397" s="19"/>
      <c r="DG397" s="19"/>
      <c r="DH397" s="19"/>
      <c r="DI397" s="19"/>
      <c r="DJ397" s="19"/>
      <c r="DK397" s="19"/>
      <c r="DL397" s="19"/>
      <c r="DM397" s="19"/>
      <c r="DN397" s="19"/>
      <c r="DO397" s="19"/>
      <c r="DP397" s="19"/>
      <c r="DQ397" s="19"/>
      <c r="DR397" s="19"/>
      <c r="DS397" s="19"/>
    </row>
    <row r="398" spans="1:123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BX398" s="19"/>
      <c r="BY398" s="19"/>
      <c r="BZ398" s="19"/>
      <c r="CA398" s="19"/>
      <c r="CB398" s="19"/>
      <c r="CC398" s="19"/>
      <c r="CD398" s="19"/>
      <c r="CE398" s="19"/>
      <c r="CF398" s="19"/>
      <c r="CG398" s="19"/>
      <c r="CH398" s="19"/>
      <c r="CI398" s="19"/>
      <c r="CJ398" s="19"/>
      <c r="CK398" s="19"/>
      <c r="CL398" s="19"/>
      <c r="CM398" s="19"/>
      <c r="CN398" s="19"/>
      <c r="CO398" s="19"/>
      <c r="CP398" s="19"/>
      <c r="CQ398" s="19"/>
      <c r="CR398" s="19"/>
      <c r="CS398" s="19"/>
      <c r="CT398" s="19"/>
      <c r="CU398" s="19"/>
      <c r="CV398" s="19"/>
      <c r="CW398" s="19"/>
      <c r="CX398" s="19"/>
      <c r="CY398" s="19"/>
      <c r="CZ398" s="19"/>
      <c r="DA398" s="19"/>
      <c r="DB398" s="19"/>
      <c r="DC398" s="19"/>
      <c r="DD398" s="19"/>
      <c r="DE398" s="19"/>
      <c r="DF398" s="19"/>
      <c r="DG398" s="19"/>
      <c r="DH398" s="19"/>
      <c r="DI398" s="19"/>
      <c r="DJ398" s="19"/>
      <c r="DK398" s="19"/>
      <c r="DL398" s="19"/>
      <c r="DM398" s="19"/>
      <c r="DN398" s="19"/>
      <c r="DO398" s="19"/>
      <c r="DP398" s="19"/>
      <c r="DQ398" s="19"/>
      <c r="DR398" s="19"/>
      <c r="DS398" s="19"/>
    </row>
    <row r="399" spans="1:123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BX399" s="19"/>
      <c r="BY399" s="19"/>
      <c r="BZ399" s="19"/>
      <c r="CA399" s="19"/>
      <c r="CB399" s="19"/>
      <c r="CC399" s="19"/>
      <c r="CD399" s="19"/>
      <c r="CE399" s="19"/>
      <c r="CF399" s="19"/>
      <c r="CG399" s="19"/>
      <c r="CH399" s="19"/>
      <c r="CI399" s="19"/>
      <c r="CJ399" s="19"/>
      <c r="CK399" s="19"/>
      <c r="CL399" s="19"/>
      <c r="CM399" s="19"/>
      <c r="CN399" s="19"/>
      <c r="CO399" s="19"/>
      <c r="CP399" s="19"/>
      <c r="CQ399" s="19"/>
      <c r="CR399" s="19"/>
      <c r="CS399" s="19"/>
      <c r="CT399" s="19"/>
      <c r="CU399" s="19"/>
      <c r="CV399" s="19"/>
      <c r="CW399" s="19"/>
      <c r="CX399" s="19"/>
      <c r="CY399" s="19"/>
      <c r="CZ399" s="19"/>
      <c r="DA399" s="19"/>
      <c r="DB399" s="19"/>
      <c r="DC399" s="19"/>
      <c r="DD399" s="19"/>
      <c r="DE399" s="19"/>
      <c r="DF399" s="19"/>
      <c r="DG399" s="19"/>
      <c r="DH399" s="19"/>
      <c r="DI399" s="19"/>
      <c r="DJ399" s="19"/>
      <c r="DK399" s="19"/>
      <c r="DL399" s="19"/>
      <c r="DM399" s="19"/>
      <c r="DN399" s="19"/>
      <c r="DO399" s="19"/>
      <c r="DP399" s="19"/>
      <c r="DQ399" s="19"/>
      <c r="DR399" s="19"/>
      <c r="DS399" s="19"/>
    </row>
    <row r="400" spans="1:123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BX400" s="19"/>
      <c r="BY400" s="19"/>
      <c r="BZ400" s="19"/>
      <c r="CA400" s="19"/>
      <c r="CB400" s="19"/>
      <c r="CC400" s="19"/>
      <c r="CD400" s="19"/>
      <c r="CE400" s="19"/>
      <c r="CF400" s="19"/>
      <c r="CG400" s="19"/>
      <c r="CH400" s="19"/>
      <c r="CI400" s="19"/>
      <c r="CJ400" s="19"/>
      <c r="CK400" s="19"/>
      <c r="CL400" s="19"/>
      <c r="CM400" s="19"/>
      <c r="CN400" s="19"/>
      <c r="CO400" s="19"/>
      <c r="CP400" s="19"/>
      <c r="CQ400" s="19"/>
      <c r="CR400" s="19"/>
      <c r="CS400" s="19"/>
      <c r="CT400" s="19"/>
      <c r="CU400" s="19"/>
      <c r="CV400" s="19"/>
      <c r="CW400" s="19"/>
      <c r="CX400" s="19"/>
      <c r="CY400" s="19"/>
      <c r="CZ400" s="19"/>
      <c r="DA400" s="19"/>
      <c r="DB400" s="19"/>
      <c r="DC400" s="19"/>
      <c r="DD400" s="19"/>
      <c r="DE400" s="19"/>
      <c r="DF400" s="19"/>
      <c r="DG400" s="19"/>
      <c r="DH400" s="19"/>
      <c r="DI400" s="19"/>
      <c r="DJ400" s="19"/>
      <c r="DK400" s="19"/>
      <c r="DL400" s="19"/>
      <c r="DM400" s="19"/>
      <c r="DN400" s="19"/>
      <c r="DO400" s="19"/>
      <c r="DP400" s="19"/>
      <c r="DQ400" s="19"/>
      <c r="DR400" s="19"/>
      <c r="DS400" s="19"/>
    </row>
    <row r="401" spans="1:123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BX401" s="19"/>
      <c r="BY401" s="19"/>
      <c r="BZ401" s="19"/>
      <c r="CA401" s="19"/>
      <c r="CB401" s="19"/>
      <c r="CC401" s="19"/>
      <c r="CD401" s="19"/>
      <c r="CE401" s="19"/>
      <c r="CF401" s="19"/>
      <c r="CG401" s="19"/>
      <c r="CH401" s="19"/>
      <c r="CI401" s="19"/>
      <c r="CJ401" s="19"/>
      <c r="CK401" s="19"/>
      <c r="CL401" s="19"/>
      <c r="CM401" s="19"/>
      <c r="CN401" s="19"/>
      <c r="CO401" s="19"/>
      <c r="CP401" s="19"/>
      <c r="CQ401" s="19"/>
      <c r="CR401" s="19"/>
      <c r="CS401" s="19"/>
      <c r="CT401" s="19"/>
      <c r="CU401" s="19"/>
      <c r="CV401" s="19"/>
      <c r="CW401" s="19"/>
      <c r="CX401" s="19"/>
      <c r="CY401" s="19"/>
      <c r="CZ401" s="19"/>
      <c r="DA401" s="19"/>
      <c r="DB401" s="19"/>
      <c r="DC401" s="19"/>
      <c r="DD401" s="19"/>
      <c r="DE401" s="19"/>
      <c r="DF401" s="19"/>
      <c r="DG401" s="19"/>
      <c r="DH401" s="19"/>
      <c r="DI401" s="19"/>
      <c r="DJ401" s="19"/>
      <c r="DK401" s="19"/>
      <c r="DL401" s="19"/>
      <c r="DM401" s="19"/>
      <c r="DN401" s="19"/>
      <c r="DO401" s="19"/>
      <c r="DP401" s="19"/>
      <c r="DQ401" s="19"/>
      <c r="DR401" s="19"/>
      <c r="DS401" s="19"/>
    </row>
    <row r="402" spans="1:123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BX402" s="19"/>
      <c r="BY402" s="19"/>
      <c r="BZ402" s="19"/>
      <c r="CA402" s="19"/>
      <c r="CB402" s="19"/>
      <c r="CC402" s="19"/>
      <c r="CD402" s="19"/>
      <c r="CE402" s="19"/>
      <c r="CF402" s="19"/>
      <c r="CG402" s="19"/>
      <c r="CH402" s="19"/>
      <c r="CI402" s="19"/>
      <c r="CJ402" s="19"/>
      <c r="CK402" s="19"/>
      <c r="CL402" s="19"/>
      <c r="CM402" s="19"/>
      <c r="CN402" s="19"/>
      <c r="CO402" s="19"/>
      <c r="CP402" s="19"/>
      <c r="CQ402" s="19"/>
      <c r="CR402" s="19"/>
      <c r="CS402" s="19"/>
      <c r="CT402" s="19"/>
      <c r="CU402" s="19"/>
      <c r="CV402" s="19"/>
      <c r="CW402" s="19"/>
      <c r="CX402" s="19"/>
      <c r="CY402" s="19"/>
      <c r="CZ402" s="19"/>
      <c r="DA402" s="19"/>
      <c r="DB402" s="19"/>
      <c r="DC402" s="19"/>
      <c r="DD402" s="19"/>
      <c r="DE402" s="19"/>
      <c r="DF402" s="19"/>
      <c r="DG402" s="19"/>
      <c r="DH402" s="19"/>
      <c r="DI402" s="19"/>
      <c r="DJ402" s="19"/>
      <c r="DK402" s="19"/>
      <c r="DL402" s="19"/>
      <c r="DM402" s="19"/>
      <c r="DN402" s="19"/>
      <c r="DO402" s="19"/>
      <c r="DP402" s="19"/>
      <c r="DQ402" s="19"/>
      <c r="DR402" s="19"/>
      <c r="DS402" s="19"/>
    </row>
    <row r="403" spans="1:123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BX403" s="19"/>
      <c r="BY403" s="19"/>
      <c r="BZ403" s="19"/>
      <c r="CA403" s="19"/>
      <c r="CB403" s="19"/>
      <c r="CC403" s="19"/>
      <c r="CD403" s="19"/>
      <c r="CE403" s="19"/>
      <c r="CF403" s="19"/>
      <c r="CG403" s="19"/>
      <c r="CH403" s="19"/>
      <c r="CI403" s="19"/>
      <c r="CJ403" s="19"/>
      <c r="CK403" s="19"/>
      <c r="CL403" s="19"/>
      <c r="CM403" s="19"/>
      <c r="CN403" s="19"/>
      <c r="CO403" s="19"/>
      <c r="CP403" s="19"/>
      <c r="CQ403" s="19"/>
      <c r="CR403" s="19"/>
      <c r="CS403" s="19"/>
      <c r="CT403" s="19"/>
      <c r="CU403" s="19"/>
      <c r="CV403" s="19"/>
      <c r="CW403" s="19"/>
      <c r="CX403" s="19"/>
      <c r="CY403" s="19"/>
      <c r="CZ403" s="19"/>
      <c r="DA403" s="19"/>
      <c r="DB403" s="19"/>
      <c r="DC403" s="19"/>
      <c r="DD403" s="19"/>
      <c r="DE403" s="19"/>
      <c r="DF403" s="19"/>
      <c r="DG403" s="19"/>
      <c r="DH403" s="19"/>
      <c r="DI403" s="19"/>
      <c r="DJ403" s="19"/>
      <c r="DK403" s="19"/>
      <c r="DL403" s="19"/>
      <c r="DM403" s="19"/>
      <c r="DN403" s="19"/>
      <c r="DO403" s="19"/>
      <c r="DP403" s="19"/>
      <c r="DQ403" s="19"/>
      <c r="DR403" s="19"/>
      <c r="DS403" s="19"/>
    </row>
    <row r="404" spans="1:123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BX404" s="19"/>
      <c r="BY404" s="19"/>
      <c r="BZ404" s="19"/>
      <c r="CA404" s="19"/>
      <c r="CB404" s="19"/>
      <c r="CC404" s="19"/>
      <c r="CD404" s="19"/>
      <c r="CE404" s="19"/>
      <c r="CF404" s="19"/>
      <c r="CG404" s="19"/>
      <c r="CH404" s="19"/>
      <c r="CI404" s="19"/>
      <c r="CJ404" s="19"/>
      <c r="CK404" s="19"/>
      <c r="CL404" s="19"/>
      <c r="CM404" s="19"/>
      <c r="CN404" s="19"/>
      <c r="CO404" s="19"/>
      <c r="CP404" s="19"/>
      <c r="CQ404" s="19"/>
      <c r="CR404" s="19"/>
      <c r="CS404" s="19"/>
      <c r="CT404" s="19"/>
      <c r="CU404" s="19"/>
      <c r="CV404" s="19"/>
      <c r="CW404" s="19"/>
      <c r="CX404" s="19"/>
      <c r="CY404" s="19"/>
      <c r="CZ404" s="19"/>
      <c r="DA404" s="19"/>
      <c r="DB404" s="19"/>
      <c r="DC404" s="19"/>
      <c r="DD404" s="19"/>
      <c r="DE404" s="19"/>
      <c r="DF404" s="19"/>
      <c r="DG404" s="19"/>
      <c r="DH404" s="19"/>
      <c r="DI404" s="19"/>
      <c r="DJ404" s="19"/>
      <c r="DK404" s="19"/>
      <c r="DL404" s="19"/>
      <c r="DM404" s="19"/>
      <c r="DN404" s="19"/>
      <c r="DO404" s="19"/>
      <c r="DP404" s="19"/>
      <c r="DQ404" s="19"/>
      <c r="DR404" s="19"/>
      <c r="DS404" s="19"/>
    </row>
    <row r="405" spans="1:123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BX405" s="19"/>
      <c r="BY405" s="19"/>
      <c r="BZ405" s="19"/>
      <c r="CA405" s="19"/>
      <c r="CB405" s="19"/>
      <c r="CC405" s="19"/>
      <c r="CD405" s="19"/>
      <c r="CE405" s="19"/>
      <c r="CF405" s="19"/>
      <c r="CG405" s="19"/>
      <c r="CH405" s="19"/>
      <c r="CI405" s="19"/>
      <c r="CJ405" s="19"/>
      <c r="CK405" s="19"/>
      <c r="CL405" s="19"/>
      <c r="CM405" s="19"/>
      <c r="CN405" s="19"/>
      <c r="CO405" s="19"/>
      <c r="CP405" s="19"/>
      <c r="CQ405" s="19"/>
      <c r="CR405" s="19"/>
      <c r="CS405" s="19"/>
      <c r="CT405" s="19"/>
      <c r="CU405" s="19"/>
      <c r="CV405" s="19"/>
      <c r="CW405" s="19"/>
      <c r="CX405" s="19"/>
      <c r="CY405" s="19"/>
      <c r="CZ405" s="19"/>
      <c r="DA405" s="19"/>
      <c r="DB405" s="19"/>
      <c r="DC405" s="19"/>
      <c r="DD405" s="19"/>
      <c r="DE405" s="19"/>
      <c r="DF405" s="19"/>
      <c r="DG405" s="19"/>
      <c r="DH405" s="19"/>
      <c r="DI405" s="19"/>
      <c r="DJ405" s="19"/>
      <c r="DK405" s="19"/>
      <c r="DL405" s="19"/>
      <c r="DM405" s="19"/>
      <c r="DN405" s="19"/>
      <c r="DO405" s="19"/>
      <c r="DP405" s="19"/>
      <c r="DQ405" s="19"/>
      <c r="DR405" s="19"/>
      <c r="DS405" s="19"/>
    </row>
    <row r="406" spans="1:123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BX406" s="19"/>
      <c r="BY406" s="19"/>
      <c r="BZ406" s="19"/>
      <c r="CA406" s="19"/>
      <c r="CB406" s="19"/>
      <c r="CC406" s="19"/>
      <c r="CD406" s="19"/>
      <c r="CE406" s="19"/>
      <c r="CF406" s="19"/>
      <c r="CG406" s="19"/>
      <c r="CH406" s="19"/>
      <c r="CI406" s="19"/>
      <c r="CJ406" s="19"/>
      <c r="CK406" s="19"/>
      <c r="CL406" s="19"/>
      <c r="CM406" s="19"/>
      <c r="CN406" s="19"/>
      <c r="CO406" s="19"/>
      <c r="CP406" s="19"/>
      <c r="CQ406" s="19"/>
      <c r="CR406" s="19"/>
      <c r="CS406" s="19"/>
      <c r="CT406" s="19"/>
      <c r="CU406" s="19"/>
      <c r="CV406" s="19"/>
      <c r="CW406" s="19"/>
      <c r="CX406" s="19"/>
      <c r="CY406" s="19"/>
      <c r="CZ406" s="19"/>
      <c r="DA406" s="19"/>
      <c r="DB406" s="19"/>
      <c r="DC406" s="19"/>
      <c r="DD406" s="19"/>
      <c r="DE406" s="19"/>
      <c r="DF406" s="19"/>
      <c r="DG406" s="19"/>
      <c r="DH406" s="19"/>
      <c r="DI406" s="19"/>
      <c r="DJ406" s="19"/>
      <c r="DK406" s="19"/>
      <c r="DL406" s="19"/>
      <c r="DM406" s="19"/>
      <c r="DN406" s="19"/>
      <c r="DO406" s="19"/>
      <c r="DP406" s="19"/>
      <c r="DQ406" s="19"/>
      <c r="DR406" s="19"/>
      <c r="DS406" s="19"/>
    </row>
    <row r="407" spans="1:123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BX407" s="19"/>
      <c r="BY407" s="19"/>
      <c r="BZ407" s="19"/>
      <c r="CA407" s="19"/>
      <c r="CB407" s="19"/>
      <c r="CC407" s="19"/>
      <c r="CD407" s="19"/>
      <c r="CE407" s="19"/>
      <c r="CF407" s="19"/>
      <c r="CG407" s="19"/>
      <c r="CH407" s="19"/>
      <c r="CI407" s="19"/>
      <c r="CJ407" s="19"/>
      <c r="CK407" s="19"/>
      <c r="CL407" s="19"/>
      <c r="CM407" s="19"/>
      <c r="CN407" s="19"/>
      <c r="CO407" s="19"/>
      <c r="CP407" s="19"/>
      <c r="CQ407" s="19"/>
      <c r="CR407" s="19"/>
      <c r="CS407" s="19"/>
      <c r="CT407" s="19"/>
      <c r="CU407" s="19"/>
      <c r="CV407" s="19"/>
      <c r="CW407" s="19"/>
      <c r="CX407" s="19"/>
      <c r="CY407" s="19"/>
      <c r="CZ407" s="19"/>
      <c r="DA407" s="19"/>
      <c r="DB407" s="19"/>
      <c r="DC407" s="19"/>
      <c r="DD407" s="19"/>
      <c r="DE407" s="19"/>
      <c r="DF407" s="19"/>
      <c r="DG407" s="19"/>
      <c r="DH407" s="19"/>
      <c r="DI407" s="19"/>
      <c r="DJ407" s="19"/>
      <c r="DK407" s="19"/>
      <c r="DL407" s="19"/>
      <c r="DM407" s="19"/>
      <c r="DN407" s="19"/>
      <c r="DO407" s="19"/>
      <c r="DP407" s="19"/>
      <c r="DQ407" s="19"/>
      <c r="DR407" s="19"/>
      <c r="DS407" s="19"/>
    </row>
    <row r="408" spans="1:123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BX408" s="19"/>
      <c r="BY408" s="19"/>
      <c r="BZ408" s="19"/>
      <c r="CA408" s="19"/>
      <c r="CB408" s="19"/>
      <c r="CC408" s="19"/>
      <c r="CD408" s="19"/>
      <c r="CE408" s="19"/>
      <c r="CF408" s="19"/>
      <c r="CG408" s="19"/>
      <c r="CH408" s="19"/>
      <c r="CI408" s="19"/>
      <c r="CJ408" s="19"/>
      <c r="CK408" s="19"/>
      <c r="CL408" s="19"/>
      <c r="CM408" s="19"/>
      <c r="CN408" s="19"/>
      <c r="CO408" s="19"/>
      <c r="CP408" s="19"/>
      <c r="CQ408" s="19"/>
      <c r="CR408" s="19"/>
      <c r="CS408" s="19"/>
      <c r="CT408" s="19"/>
      <c r="CU408" s="19"/>
      <c r="CV408" s="19"/>
      <c r="CW408" s="19"/>
      <c r="CX408" s="19"/>
      <c r="CY408" s="19"/>
      <c r="CZ408" s="19"/>
      <c r="DA408" s="19"/>
      <c r="DB408" s="19"/>
      <c r="DC408" s="19"/>
      <c r="DD408" s="19"/>
      <c r="DE408" s="19"/>
      <c r="DF408" s="19"/>
      <c r="DG408" s="19"/>
      <c r="DH408" s="19"/>
      <c r="DI408" s="19"/>
      <c r="DJ408" s="19"/>
      <c r="DK408" s="19"/>
      <c r="DL408" s="19"/>
      <c r="DM408" s="19"/>
      <c r="DN408" s="19"/>
      <c r="DO408" s="19"/>
      <c r="DP408" s="19"/>
      <c r="DQ408" s="19"/>
      <c r="DR408" s="19"/>
      <c r="DS408" s="19"/>
    </row>
    <row r="409" spans="1:123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BX409" s="19"/>
      <c r="BY409" s="19"/>
      <c r="BZ409" s="19"/>
      <c r="CA409" s="19"/>
      <c r="CB409" s="19"/>
      <c r="CC409" s="19"/>
      <c r="CD409" s="19"/>
      <c r="CE409" s="19"/>
      <c r="CF409" s="19"/>
      <c r="CG409" s="19"/>
      <c r="CH409" s="19"/>
      <c r="CI409" s="19"/>
      <c r="CJ409" s="19"/>
      <c r="CK409" s="19"/>
      <c r="CL409" s="19"/>
      <c r="CM409" s="19"/>
      <c r="CN409" s="19"/>
      <c r="CO409" s="19"/>
      <c r="CP409" s="19"/>
      <c r="CQ409" s="19"/>
      <c r="CR409" s="19"/>
      <c r="CS409" s="19"/>
      <c r="CT409" s="19"/>
      <c r="CU409" s="19"/>
      <c r="CV409" s="19"/>
      <c r="CW409" s="19"/>
      <c r="CX409" s="19"/>
      <c r="CY409" s="19"/>
      <c r="CZ409" s="19"/>
      <c r="DA409" s="19"/>
      <c r="DB409" s="19"/>
      <c r="DC409" s="19"/>
      <c r="DD409" s="19"/>
      <c r="DE409" s="19"/>
      <c r="DF409" s="19"/>
      <c r="DG409" s="19"/>
      <c r="DH409" s="19"/>
      <c r="DI409" s="19"/>
      <c r="DJ409" s="19"/>
      <c r="DK409" s="19"/>
      <c r="DL409" s="19"/>
      <c r="DM409" s="19"/>
      <c r="DN409" s="19"/>
      <c r="DO409" s="19"/>
      <c r="DP409" s="19"/>
      <c r="DQ409" s="19"/>
      <c r="DR409" s="19"/>
      <c r="DS409" s="19"/>
    </row>
    <row r="410" spans="1:123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BX410" s="19"/>
      <c r="BY410" s="19"/>
      <c r="BZ410" s="19"/>
      <c r="CA410" s="19"/>
      <c r="CB410" s="19"/>
      <c r="CC410" s="19"/>
      <c r="CD410" s="19"/>
      <c r="CE410" s="19"/>
      <c r="CF410" s="19"/>
      <c r="CG410" s="19"/>
      <c r="CH410" s="19"/>
      <c r="CI410" s="19"/>
      <c r="CJ410" s="19"/>
      <c r="CK410" s="19"/>
      <c r="CL410" s="19"/>
      <c r="CM410" s="19"/>
      <c r="CN410" s="19"/>
      <c r="CO410" s="19"/>
      <c r="CP410" s="19"/>
      <c r="CQ410" s="19"/>
      <c r="CR410" s="19"/>
      <c r="CS410" s="19"/>
      <c r="CT410" s="19"/>
      <c r="CU410" s="19"/>
      <c r="CV410" s="19"/>
      <c r="CW410" s="19"/>
      <c r="CX410" s="19"/>
      <c r="CY410" s="19"/>
      <c r="CZ410" s="19"/>
      <c r="DA410" s="19"/>
      <c r="DB410" s="19"/>
      <c r="DC410" s="19"/>
      <c r="DD410" s="19"/>
      <c r="DE410" s="19"/>
      <c r="DF410" s="19"/>
      <c r="DG410" s="19"/>
      <c r="DH410" s="19"/>
      <c r="DI410" s="19"/>
      <c r="DJ410" s="19"/>
      <c r="DK410" s="19"/>
      <c r="DL410" s="19"/>
      <c r="DM410" s="19"/>
      <c r="DN410" s="19"/>
      <c r="DO410" s="19"/>
      <c r="DP410" s="19"/>
      <c r="DQ410" s="19"/>
      <c r="DR410" s="19"/>
      <c r="DS410" s="19"/>
    </row>
    <row r="411" spans="1:123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BX411" s="19"/>
      <c r="BY411" s="19"/>
      <c r="BZ411" s="19"/>
      <c r="CA411" s="19"/>
      <c r="CB411" s="19"/>
      <c r="CC411" s="19"/>
      <c r="CD411" s="19"/>
      <c r="CE411" s="19"/>
      <c r="CF411" s="19"/>
      <c r="CG411" s="19"/>
      <c r="CH411" s="19"/>
      <c r="CI411" s="19"/>
      <c r="CJ411" s="19"/>
      <c r="CK411" s="19"/>
      <c r="CL411" s="19"/>
      <c r="CM411" s="19"/>
      <c r="CN411" s="19"/>
      <c r="CO411" s="19"/>
      <c r="CP411" s="19"/>
      <c r="CQ411" s="19"/>
      <c r="CR411" s="19"/>
      <c r="CS411" s="19"/>
      <c r="CT411" s="19"/>
      <c r="CU411" s="19"/>
      <c r="CV411" s="19"/>
      <c r="CW411" s="19"/>
      <c r="CX411" s="19"/>
      <c r="CY411" s="19"/>
      <c r="CZ411" s="19"/>
      <c r="DA411" s="19"/>
      <c r="DB411" s="19"/>
      <c r="DC411" s="19"/>
      <c r="DD411" s="19"/>
      <c r="DE411" s="19"/>
      <c r="DF411" s="19"/>
      <c r="DG411" s="19"/>
      <c r="DH411" s="19"/>
      <c r="DI411" s="19"/>
      <c r="DJ411" s="19"/>
      <c r="DK411" s="19"/>
      <c r="DL411" s="19"/>
      <c r="DM411" s="19"/>
      <c r="DN411" s="19"/>
      <c r="DO411" s="19"/>
      <c r="DP411" s="19"/>
      <c r="DQ411" s="19"/>
      <c r="DR411" s="19"/>
      <c r="DS411" s="19"/>
    </row>
    <row r="412" spans="1:123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BX412" s="19"/>
      <c r="BY412" s="19"/>
      <c r="BZ412" s="19"/>
      <c r="CA412" s="19"/>
      <c r="CB412" s="19"/>
      <c r="CC412" s="19"/>
      <c r="CD412" s="19"/>
      <c r="CE412" s="19"/>
      <c r="CF412" s="19"/>
      <c r="CG412" s="19"/>
      <c r="CH412" s="19"/>
      <c r="CI412" s="19"/>
      <c r="CJ412" s="19"/>
      <c r="CK412" s="19"/>
      <c r="CL412" s="19"/>
      <c r="CM412" s="19"/>
      <c r="CN412" s="19"/>
      <c r="CO412" s="19"/>
      <c r="CP412" s="19"/>
      <c r="CQ412" s="19"/>
      <c r="CR412" s="19"/>
      <c r="CS412" s="19"/>
      <c r="CT412" s="19"/>
      <c r="CU412" s="19"/>
      <c r="CV412" s="19"/>
      <c r="CW412" s="19"/>
      <c r="CX412" s="19"/>
      <c r="CY412" s="19"/>
      <c r="CZ412" s="19"/>
      <c r="DA412" s="19"/>
      <c r="DB412" s="19"/>
      <c r="DC412" s="19"/>
      <c r="DD412" s="19"/>
      <c r="DE412" s="19"/>
      <c r="DF412" s="19"/>
      <c r="DG412" s="19"/>
      <c r="DH412" s="19"/>
      <c r="DI412" s="19"/>
      <c r="DJ412" s="19"/>
      <c r="DK412" s="19"/>
      <c r="DL412" s="19"/>
      <c r="DM412" s="19"/>
      <c r="DN412" s="19"/>
      <c r="DO412" s="19"/>
      <c r="DP412" s="19"/>
      <c r="DQ412" s="19"/>
      <c r="DR412" s="19"/>
      <c r="DS412" s="19"/>
    </row>
    <row r="413" spans="1:123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BX413" s="19"/>
      <c r="BY413" s="19"/>
      <c r="BZ413" s="19"/>
      <c r="CA413" s="19"/>
      <c r="CB413" s="19"/>
      <c r="CC413" s="19"/>
      <c r="CD413" s="19"/>
      <c r="CE413" s="19"/>
      <c r="CF413" s="19"/>
      <c r="CG413" s="19"/>
      <c r="CH413" s="19"/>
      <c r="CI413" s="19"/>
      <c r="CJ413" s="19"/>
      <c r="CK413" s="19"/>
      <c r="CL413" s="19"/>
      <c r="CM413" s="19"/>
      <c r="CN413" s="19"/>
      <c r="CO413" s="19"/>
      <c r="CP413" s="19"/>
      <c r="CQ413" s="19"/>
      <c r="CR413" s="19"/>
      <c r="CS413" s="19"/>
      <c r="CT413" s="19"/>
      <c r="CU413" s="19"/>
      <c r="CV413" s="19"/>
      <c r="CW413" s="19"/>
      <c r="CX413" s="19"/>
      <c r="CY413" s="19"/>
      <c r="CZ413" s="19"/>
      <c r="DA413" s="19"/>
      <c r="DB413" s="19"/>
      <c r="DC413" s="19"/>
      <c r="DD413" s="19"/>
      <c r="DE413" s="19"/>
      <c r="DF413" s="19"/>
      <c r="DG413" s="19"/>
      <c r="DH413" s="19"/>
      <c r="DI413" s="19"/>
      <c r="DJ413" s="19"/>
      <c r="DK413" s="19"/>
      <c r="DL413" s="19"/>
      <c r="DM413" s="19"/>
      <c r="DN413" s="19"/>
      <c r="DO413" s="19"/>
      <c r="DP413" s="19"/>
      <c r="DQ413" s="19"/>
      <c r="DR413" s="19"/>
      <c r="DS413" s="19"/>
    </row>
    <row r="414" spans="1:123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BX414" s="19"/>
      <c r="BY414" s="19"/>
      <c r="BZ414" s="19"/>
      <c r="CA414" s="19"/>
      <c r="CB414" s="19"/>
      <c r="CC414" s="19"/>
      <c r="CD414" s="19"/>
      <c r="CE414" s="19"/>
      <c r="CF414" s="19"/>
      <c r="CG414" s="19"/>
      <c r="CH414" s="19"/>
      <c r="CI414" s="19"/>
      <c r="CJ414" s="19"/>
      <c r="CK414" s="19"/>
      <c r="CL414" s="19"/>
      <c r="CM414" s="19"/>
      <c r="CN414" s="19"/>
      <c r="CO414" s="19"/>
      <c r="CP414" s="19"/>
      <c r="CQ414" s="19"/>
      <c r="CR414" s="19"/>
      <c r="CS414" s="19"/>
      <c r="CT414" s="19"/>
      <c r="CU414" s="19"/>
      <c r="CV414" s="19"/>
      <c r="CW414" s="19"/>
      <c r="CX414" s="19"/>
      <c r="CY414" s="19"/>
      <c r="CZ414" s="19"/>
      <c r="DA414" s="19"/>
      <c r="DB414" s="19"/>
      <c r="DC414" s="19"/>
      <c r="DD414" s="19"/>
      <c r="DE414" s="19"/>
      <c r="DF414" s="19"/>
      <c r="DG414" s="19"/>
      <c r="DH414" s="19"/>
      <c r="DI414" s="19"/>
      <c r="DJ414" s="19"/>
      <c r="DK414" s="19"/>
      <c r="DL414" s="19"/>
      <c r="DM414" s="19"/>
      <c r="DN414" s="19"/>
      <c r="DO414" s="19"/>
      <c r="DP414" s="19"/>
      <c r="DQ414" s="19"/>
      <c r="DR414" s="19"/>
      <c r="DS414" s="19"/>
    </row>
    <row r="415" spans="1:123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BX415" s="19"/>
      <c r="BY415" s="19"/>
      <c r="BZ415" s="19"/>
      <c r="CA415" s="19"/>
      <c r="CB415" s="19"/>
      <c r="CC415" s="19"/>
      <c r="CD415" s="19"/>
      <c r="CE415" s="19"/>
      <c r="CF415" s="19"/>
      <c r="CG415" s="19"/>
      <c r="CH415" s="19"/>
      <c r="CI415" s="19"/>
      <c r="CJ415" s="19"/>
      <c r="CK415" s="19"/>
      <c r="CL415" s="19"/>
      <c r="CM415" s="19"/>
      <c r="CN415" s="19"/>
      <c r="CO415" s="19"/>
      <c r="CP415" s="19"/>
      <c r="CQ415" s="19"/>
      <c r="CR415" s="19"/>
      <c r="CS415" s="19"/>
      <c r="CT415" s="19"/>
      <c r="CU415" s="19"/>
      <c r="CV415" s="19"/>
      <c r="CW415" s="19"/>
      <c r="CX415" s="19"/>
      <c r="CY415" s="19"/>
      <c r="CZ415" s="19"/>
      <c r="DA415" s="19"/>
      <c r="DB415" s="19"/>
      <c r="DC415" s="19"/>
      <c r="DD415" s="19"/>
      <c r="DE415" s="19"/>
      <c r="DF415" s="19"/>
      <c r="DG415" s="19"/>
      <c r="DH415" s="19"/>
      <c r="DI415" s="19"/>
      <c r="DJ415" s="19"/>
      <c r="DK415" s="19"/>
      <c r="DL415" s="19"/>
      <c r="DM415" s="19"/>
      <c r="DN415" s="19"/>
      <c r="DO415" s="19"/>
      <c r="DP415" s="19"/>
      <c r="DQ415" s="19"/>
      <c r="DR415" s="19"/>
      <c r="DS415" s="19"/>
    </row>
    <row r="416" spans="1:123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BX416" s="19"/>
      <c r="BY416" s="19"/>
      <c r="BZ416" s="19"/>
      <c r="CA416" s="19"/>
      <c r="CB416" s="19"/>
      <c r="CC416" s="19"/>
      <c r="CD416" s="19"/>
      <c r="CE416" s="19"/>
      <c r="CF416" s="19"/>
      <c r="CG416" s="19"/>
      <c r="CH416" s="19"/>
      <c r="CI416" s="19"/>
      <c r="CJ416" s="19"/>
      <c r="CK416" s="19"/>
      <c r="CL416" s="19"/>
      <c r="CM416" s="19"/>
      <c r="CN416" s="19"/>
      <c r="CO416" s="19"/>
      <c r="CP416" s="19"/>
      <c r="CQ416" s="19"/>
      <c r="CR416" s="19"/>
      <c r="CS416" s="19"/>
      <c r="CT416" s="19"/>
      <c r="CU416" s="19"/>
      <c r="CV416" s="19"/>
      <c r="CW416" s="19"/>
      <c r="CX416" s="19"/>
      <c r="CY416" s="19"/>
      <c r="CZ416" s="19"/>
      <c r="DA416" s="19"/>
      <c r="DB416" s="19"/>
      <c r="DC416" s="19"/>
      <c r="DD416" s="19"/>
      <c r="DE416" s="19"/>
      <c r="DF416" s="19"/>
      <c r="DG416" s="19"/>
      <c r="DH416" s="19"/>
      <c r="DI416" s="19"/>
      <c r="DJ416" s="19"/>
      <c r="DK416" s="19"/>
      <c r="DL416" s="19"/>
      <c r="DM416" s="19"/>
      <c r="DN416" s="19"/>
      <c r="DO416" s="19"/>
      <c r="DP416" s="19"/>
      <c r="DQ416" s="19"/>
      <c r="DR416" s="19"/>
      <c r="DS416" s="19"/>
    </row>
    <row r="417" spans="1:123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BX417" s="19"/>
      <c r="BY417" s="19"/>
      <c r="BZ417" s="19"/>
      <c r="CA417" s="19"/>
      <c r="CB417" s="19"/>
      <c r="CC417" s="19"/>
      <c r="CD417" s="19"/>
      <c r="CE417" s="19"/>
      <c r="CF417" s="19"/>
      <c r="CG417" s="19"/>
      <c r="CH417" s="19"/>
      <c r="CI417" s="19"/>
      <c r="CJ417" s="19"/>
      <c r="CK417" s="19"/>
      <c r="CL417" s="19"/>
      <c r="CM417" s="19"/>
      <c r="CN417" s="19"/>
      <c r="CO417" s="19"/>
      <c r="CP417" s="19"/>
      <c r="CQ417" s="19"/>
      <c r="CR417" s="19"/>
      <c r="CS417" s="19"/>
      <c r="CT417" s="19"/>
      <c r="CU417" s="19"/>
      <c r="CV417" s="19"/>
      <c r="CW417" s="19"/>
      <c r="CX417" s="19"/>
      <c r="CY417" s="19"/>
      <c r="CZ417" s="19"/>
      <c r="DA417" s="19"/>
      <c r="DB417" s="19"/>
      <c r="DC417" s="19"/>
      <c r="DD417" s="19"/>
      <c r="DE417" s="19"/>
      <c r="DF417" s="19"/>
      <c r="DG417" s="19"/>
      <c r="DH417" s="19"/>
      <c r="DI417" s="19"/>
      <c r="DJ417" s="19"/>
      <c r="DK417" s="19"/>
      <c r="DL417" s="19"/>
      <c r="DM417" s="19"/>
      <c r="DN417" s="19"/>
      <c r="DO417" s="19"/>
      <c r="DP417" s="19"/>
      <c r="DQ417" s="19"/>
      <c r="DR417" s="19"/>
      <c r="DS417" s="19"/>
    </row>
    <row r="418" spans="1:123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BX418" s="19"/>
      <c r="BY418" s="19"/>
      <c r="BZ418" s="19"/>
      <c r="CA418" s="19"/>
      <c r="CB418" s="19"/>
      <c r="CC418" s="19"/>
      <c r="CD418" s="19"/>
      <c r="CE418" s="19"/>
      <c r="CF418" s="19"/>
      <c r="CG418" s="19"/>
      <c r="CH418" s="19"/>
      <c r="CI418" s="19"/>
      <c r="CJ418" s="19"/>
      <c r="CK418" s="19"/>
      <c r="CL418" s="19"/>
      <c r="CM418" s="19"/>
      <c r="CN418" s="19"/>
      <c r="CO418" s="19"/>
      <c r="CP418" s="19"/>
      <c r="CQ418" s="19"/>
      <c r="CR418" s="19"/>
      <c r="CS418" s="19"/>
      <c r="CT418" s="19"/>
      <c r="CU418" s="19"/>
      <c r="CV418" s="19"/>
      <c r="CW418" s="19"/>
      <c r="CX418" s="19"/>
      <c r="CY418" s="19"/>
      <c r="CZ418" s="19"/>
      <c r="DA418" s="19"/>
      <c r="DB418" s="19"/>
      <c r="DC418" s="19"/>
      <c r="DD418" s="19"/>
      <c r="DE418" s="19"/>
      <c r="DF418" s="19"/>
      <c r="DG418" s="19"/>
      <c r="DH418" s="19"/>
      <c r="DI418" s="19"/>
      <c r="DJ418" s="19"/>
      <c r="DK418" s="19"/>
      <c r="DL418" s="19"/>
      <c r="DM418" s="19"/>
      <c r="DN418" s="19"/>
      <c r="DO418" s="19"/>
      <c r="DP418" s="19"/>
      <c r="DQ418" s="19"/>
      <c r="DR418" s="19"/>
      <c r="DS418" s="19"/>
    </row>
    <row r="419" spans="1:123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BX419" s="19"/>
      <c r="BY419" s="19"/>
      <c r="BZ419" s="19"/>
      <c r="CA419" s="19"/>
      <c r="CB419" s="19"/>
      <c r="CC419" s="19"/>
      <c r="CD419" s="19"/>
      <c r="CE419" s="19"/>
      <c r="CF419" s="19"/>
      <c r="CG419" s="19"/>
      <c r="CH419" s="19"/>
      <c r="CI419" s="19"/>
      <c r="CJ419" s="19"/>
      <c r="CK419" s="19"/>
      <c r="CL419" s="19"/>
      <c r="CM419" s="19"/>
      <c r="CN419" s="19"/>
      <c r="CO419" s="19"/>
      <c r="CP419" s="19"/>
      <c r="CQ419" s="19"/>
      <c r="CR419" s="19"/>
      <c r="CS419" s="19"/>
      <c r="CT419" s="19"/>
      <c r="CU419" s="19"/>
      <c r="CV419" s="19"/>
      <c r="CW419" s="19"/>
      <c r="CX419" s="19"/>
      <c r="CY419" s="19"/>
      <c r="CZ419" s="19"/>
      <c r="DA419" s="19"/>
      <c r="DB419" s="19"/>
      <c r="DC419" s="19"/>
      <c r="DD419" s="19"/>
      <c r="DE419" s="19"/>
      <c r="DF419" s="19"/>
      <c r="DG419" s="19"/>
      <c r="DH419" s="19"/>
      <c r="DI419" s="19"/>
      <c r="DJ419" s="19"/>
      <c r="DK419" s="19"/>
      <c r="DL419" s="19"/>
      <c r="DM419" s="19"/>
      <c r="DN419" s="19"/>
      <c r="DO419" s="19"/>
      <c r="DP419" s="19"/>
      <c r="DQ419" s="19"/>
      <c r="DR419" s="19"/>
      <c r="DS419" s="19"/>
    </row>
    <row r="420" spans="1:123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BX420" s="19"/>
      <c r="BY420" s="19"/>
      <c r="BZ420" s="19"/>
      <c r="CA420" s="19"/>
      <c r="CB420" s="19"/>
      <c r="CC420" s="19"/>
      <c r="CD420" s="19"/>
      <c r="CE420" s="19"/>
      <c r="CF420" s="19"/>
      <c r="CG420" s="19"/>
      <c r="CH420" s="19"/>
      <c r="CI420" s="19"/>
      <c r="CJ420" s="19"/>
      <c r="CK420" s="19"/>
      <c r="CL420" s="19"/>
      <c r="CM420" s="19"/>
      <c r="CN420" s="19"/>
      <c r="CO420" s="19"/>
      <c r="CP420" s="19"/>
      <c r="CQ420" s="19"/>
      <c r="CR420" s="19"/>
      <c r="CS420" s="19"/>
      <c r="CT420" s="19"/>
      <c r="CU420" s="19"/>
      <c r="CV420" s="19"/>
      <c r="CW420" s="19"/>
      <c r="CX420" s="19"/>
      <c r="CY420" s="19"/>
      <c r="CZ420" s="19"/>
      <c r="DA420" s="19"/>
      <c r="DB420" s="19"/>
      <c r="DC420" s="19"/>
      <c r="DD420" s="19"/>
      <c r="DE420" s="19"/>
      <c r="DF420" s="19"/>
      <c r="DG420" s="19"/>
      <c r="DH420" s="19"/>
      <c r="DI420" s="19"/>
      <c r="DJ420" s="19"/>
      <c r="DK420" s="19"/>
      <c r="DL420" s="19"/>
      <c r="DM420" s="19"/>
      <c r="DN420" s="19"/>
      <c r="DO420" s="19"/>
      <c r="DP420" s="19"/>
      <c r="DQ420" s="19"/>
      <c r="DR420" s="19"/>
      <c r="DS420" s="19"/>
    </row>
    <row r="421" spans="1:123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BX421" s="19"/>
      <c r="BY421" s="19"/>
      <c r="BZ421" s="19"/>
      <c r="CA421" s="19"/>
      <c r="CB421" s="19"/>
      <c r="CC421" s="19"/>
      <c r="CD421" s="19"/>
      <c r="CE421" s="19"/>
      <c r="CF421" s="19"/>
      <c r="CG421" s="19"/>
      <c r="CH421" s="19"/>
      <c r="CI421" s="19"/>
      <c r="CJ421" s="19"/>
      <c r="CK421" s="19"/>
      <c r="CL421" s="19"/>
      <c r="CM421" s="19"/>
      <c r="CN421" s="19"/>
      <c r="CO421" s="19"/>
      <c r="CP421" s="19"/>
      <c r="CQ421" s="19"/>
      <c r="CR421" s="19"/>
      <c r="CS421" s="19"/>
      <c r="CT421" s="19"/>
      <c r="CU421" s="19"/>
      <c r="CV421" s="19"/>
      <c r="CW421" s="19"/>
      <c r="CX421" s="19"/>
      <c r="CY421" s="19"/>
      <c r="CZ421" s="19"/>
      <c r="DA421" s="19"/>
      <c r="DB421" s="19"/>
      <c r="DC421" s="19"/>
      <c r="DD421" s="19"/>
      <c r="DE421" s="19"/>
      <c r="DF421" s="19"/>
      <c r="DG421" s="19"/>
      <c r="DH421" s="19"/>
      <c r="DI421" s="19"/>
      <c r="DJ421" s="19"/>
      <c r="DK421" s="19"/>
      <c r="DL421" s="19"/>
      <c r="DM421" s="19"/>
      <c r="DN421" s="19"/>
      <c r="DO421" s="19"/>
      <c r="DP421" s="19"/>
      <c r="DQ421" s="19"/>
      <c r="DR421" s="19"/>
      <c r="DS421" s="19"/>
    </row>
    <row r="422" spans="1:123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BX422" s="19"/>
      <c r="BY422" s="19"/>
      <c r="BZ422" s="19"/>
      <c r="CA422" s="19"/>
      <c r="CB422" s="19"/>
      <c r="CC422" s="19"/>
      <c r="CD422" s="19"/>
      <c r="CE422" s="19"/>
      <c r="CF422" s="19"/>
      <c r="CG422" s="19"/>
      <c r="CH422" s="19"/>
      <c r="CI422" s="19"/>
      <c r="CJ422" s="19"/>
      <c r="CK422" s="19"/>
      <c r="CL422" s="19"/>
      <c r="CM422" s="19"/>
      <c r="CN422" s="19"/>
      <c r="CO422" s="19"/>
      <c r="CP422" s="19"/>
      <c r="CQ422" s="19"/>
      <c r="CR422" s="19"/>
      <c r="CS422" s="19"/>
      <c r="CT422" s="19"/>
      <c r="CU422" s="19"/>
      <c r="CV422" s="19"/>
      <c r="CW422" s="19"/>
      <c r="CX422" s="19"/>
      <c r="CY422" s="19"/>
      <c r="CZ422" s="19"/>
      <c r="DA422" s="19"/>
      <c r="DB422" s="19"/>
      <c r="DC422" s="19"/>
      <c r="DD422" s="19"/>
      <c r="DE422" s="19"/>
      <c r="DF422" s="19"/>
      <c r="DG422" s="19"/>
      <c r="DH422" s="19"/>
      <c r="DI422" s="19"/>
      <c r="DJ422" s="19"/>
      <c r="DK422" s="19"/>
      <c r="DL422" s="19"/>
      <c r="DM422" s="19"/>
      <c r="DN422" s="19"/>
      <c r="DO422" s="19"/>
      <c r="DP422" s="19"/>
      <c r="DQ422" s="19"/>
      <c r="DR422" s="19"/>
      <c r="DS422" s="19"/>
    </row>
    <row r="423" spans="1:123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BX423" s="19"/>
      <c r="BY423" s="19"/>
      <c r="BZ423" s="19"/>
      <c r="CA423" s="19"/>
      <c r="CB423" s="19"/>
      <c r="CC423" s="19"/>
      <c r="CD423" s="19"/>
      <c r="CE423" s="19"/>
      <c r="CF423" s="19"/>
      <c r="CG423" s="19"/>
      <c r="CH423" s="19"/>
      <c r="CI423" s="19"/>
      <c r="CJ423" s="19"/>
      <c r="CK423" s="19"/>
      <c r="CL423" s="19"/>
      <c r="CM423" s="19"/>
      <c r="CN423" s="19"/>
      <c r="CO423" s="19"/>
      <c r="CP423" s="19"/>
      <c r="CQ423" s="19"/>
      <c r="CR423" s="19"/>
      <c r="CS423" s="19"/>
      <c r="CT423" s="19"/>
      <c r="CU423" s="19"/>
      <c r="CV423" s="19"/>
      <c r="CW423" s="19"/>
      <c r="CX423" s="19"/>
      <c r="CY423" s="19"/>
      <c r="CZ423" s="19"/>
      <c r="DA423" s="19"/>
      <c r="DB423" s="19"/>
      <c r="DC423" s="19"/>
      <c r="DD423" s="19"/>
      <c r="DE423" s="19"/>
      <c r="DF423" s="19"/>
      <c r="DG423" s="19"/>
      <c r="DH423" s="19"/>
      <c r="DI423" s="19"/>
      <c r="DJ423" s="19"/>
      <c r="DK423" s="19"/>
      <c r="DL423" s="19"/>
      <c r="DM423" s="19"/>
      <c r="DN423" s="19"/>
      <c r="DO423" s="19"/>
      <c r="DP423" s="19"/>
      <c r="DQ423" s="19"/>
      <c r="DR423" s="19"/>
      <c r="DS423" s="19"/>
    </row>
    <row r="424" spans="1:123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BX424" s="19"/>
      <c r="BY424" s="19"/>
      <c r="BZ424" s="19"/>
      <c r="CA424" s="19"/>
      <c r="CB424" s="19"/>
      <c r="CC424" s="19"/>
      <c r="CD424" s="19"/>
      <c r="CE424" s="19"/>
      <c r="CF424" s="19"/>
      <c r="CG424" s="19"/>
      <c r="CH424" s="19"/>
      <c r="CI424" s="19"/>
      <c r="CJ424" s="19"/>
      <c r="CK424" s="19"/>
      <c r="CL424" s="19"/>
      <c r="CM424" s="19"/>
      <c r="CN424" s="19"/>
      <c r="CO424" s="19"/>
      <c r="CP424" s="19"/>
      <c r="CQ424" s="19"/>
      <c r="CR424" s="19"/>
      <c r="CS424" s="19"/>
      <c r="CT424" s="19"/>
      <c r="CU424" s="19"/>
      <c r="CV424" s="19"/>
      <c r="CW424" s="19"/>
      <c r="CX424" s="19"/>
      <c r="CY424" s="19"/>
      <c r="CZ424" s="19"/>
      <c r="DA424" s="19"/>
      <c r="DB424" s="19"/>
      <c r="DC424" s="19"/>
      <c r="DD424" s="19"/>
      <c r="DE424" s="19"/>
      <c r="DF424" s="19"/>
      <c r="DG424" s="19"/>
      <c r="DH424" s="19"/>
      <c r="DI424" s="19"/>
      <c r="DJ424" s="19"/>
      <c r="DK424" s="19"/>
      <c r="DL424" s="19"/>
      <c r="DM424" s="19"/>
      <c r="DN424" s="19"/>
      <c r="DO424" s="19"/>
      <c r="DP424" s="19"/>
      <c r="DQ424" s="19"/>
      <c r="DR424" s="19"/>
      <c r="DS424" s="19"/>
    </row>
    <row r="425" spans="1:123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BX425" s="19"/>
      <c r="BY425" s="19"/>
      <c r="BZ425" s="19"/>
      <c r="CA425" s="19"/>
      <c r="CB425" s="19"/>
      <c r="CC425" s="19"/>
      <c r="CD425" s="19"/>
      <c r="CE425" s="19"/>
      <c r="CF425" s="19"/>
      <c r="CG425" s="19"/>
      <c r="CH425" s="19"/>
      <c r="CI425" s="19"/>
      <c r="CJ425" s="19"/>
      <c r="CK425" s="19"/>
      <c r="CL425" s="19"/>
      <c r="CM425" s="19"/>
      <c r="CN425" s="19"/>
      <c r="CO425" s="19"/>
      <c r="CP425" s="19"/>
      <c r="CQ425" s="19"/>
      <c r="CR425" s="19"/>
      <c r="CS425" s="19"/>
      <c r="CT425" s="19"/>
      <c r="CU425" s="19"/>
      <c r="CV425" s="19"/>
      <c r="CW425" s="19"/>
      <c r="CX425" s="19"/>
      <c r="CY425" s="19"/>
      <c r="CZ425" s="19"/>
      <c r="DA425" s="19"/>
      <c r="DB425" s="19"/>
      <c r="DC425" s="19"/>
      <c r="DD425" s="19"/>
      <c r="DE425" s="19"/>
      <c r="DF425" s="19"/>
      <c r="DG425" s="19"/>
      <c r="DH425" s="19"/>
      <c r="DI425" s="19"/>
      <c r="DJ425" s="19"/>
      <c r="DK425" s="19"/>
      <c r="DL425" s="19"/>
      <c r="DM425" s="19"/>
      <c r="DN425" s="19"/>
      <c r="DO425" s="19"/>
      <c r="DP425" s="19"/>
      <c r="DQ425" s="19"/>
      <c r="DR425" s="19"/>
      <c r="DS425" s="19"/>
    </row>
    <row r="426" spans="1:123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BX426" s="19"/>
      <c r="BY426" s="19"/>
      <c r="BZ426" s="19"/>
      <c r="CA426" s="19"/>
      <c r="CB426" s="19"/>
      <c r="CC426" s="19"/>
      <c r="CD426" s="19"/>
      <c r="CE426" s="19"/>
      <c r="CF426" s="19"/>
      <c r="CG426" s="19"/>
      <c r="CH426" s="19"/>
      <c r="CI426" s="19"/>
      <c r="CJ426" s="19"/>
      <c r="CK426" s="19"/>
      <c r="CL426" s="19"/>
      <c r="CM426" s="19"/>
      <c r="CN426" s="19"/>
      <c r="CO426" s="19"/>
      <c r="CP426" s="19"/>
      <c r="CQ426" s="19"/>
      <c r="CR426" s="19"/>
      <c r="CS426" s="19"/>
      <c r="CT426" s="19"/>
      <c r="CU426" s="19"/>
      <c r="CV426" s="19"/>
      <c r="CW426" s="19"/>
      <c r="CX426" s="19"/>
      <c r="CY426" s="19"/>
      <c r="CZ426" s="19"/>
      <c r="DA426" s="19"/>
      <c r="DB426" s="19"/>
      <c r="DC426" s="19"/>
      <c r="DD426" s="19"/>
      <c r="DE426" s="19"/>
      <c r="DF426" s="19"/>
      <c r="DG426" s="19"/>
      <c r="DH426" s="19"/>
      <c r="DI426" s="19"/>
      <c r="DJ426" s="19"/>
      <c r="DK426" s="19"/>
      <c r="DL426" s="19"/>
      <c r="DM426" s="19"/>
      <c r="DN426" s="19"/>
      <c r="DO426" s="19"/>
      <c r="DP426" s="19"/>
      <c r="DQ426" s="19"/>
      <c r="DR426" s="19"/>
      <c r="DS426" s="19"/>
    </row>
    <row r="427" spans="1:123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BX427" s="19"/>
      <c r="BY427" s="19"/>
      <c r="BZ427" s="19"/>
      <c r="CA427" s="19"/>
      <c r="CB427" s="19"/>
      <c r="CC427" s="19"/>
      <c r="CD427" s="19"/>
      <c r="CE427" s="19"/>
      <c r="CF427" s="19"/>
      <c r="CG427" s="19"/>
      <c r="CH427" s="19"/>
      <c r="CI427" s="19"/>
      <c r="CJ427" s="19"/>
      <c r="CK427" s="19"/>
      <c r="CL427" s="19"/>
      <c r="CM427" s="19"/>
      <c r="CN427" s="19"/>
      <c r="CO427" s="19"/>
      <c r="CP427" s="19"/>
      <c r="CQ427" s="19"/>
      <c r="CR427" s="19"/>
      <c r="CS427" s="19"/>
      <c r="CT427" s="19"/>
      <c r="CU427" s="19"/>
      <c r="CV427" s="19"/>
      <c r="CW427" s="19"/>
      <c r="CX427" s="19"/>
      <c r="CY427" s="19"/>
      <c r="CZ427" s="19"/>
      <c r="DA427" s="19"/>
      <c r="DB427" s="19"/>
      <c r="DC427" s="19"/>
      <c r="DD427" s="19"/>
      <c r="DE427" s="19"/>
      <c r="DF427" s="19"/>
      <c r="DG427" s="19"/>
      <c r="DH427" s="19"/>
      <c r="DI427" s="19"/>
      <c r="DJ427" s="19"/>
      <c r="DK427" s="19"/>
      <c r="DL427" s="19"/>
      <c r="DM427" s="19"/>
      <c r="DN427" s="19"/>
      <c r="DO427" s="19"/>
      <c r="DP427" s="19"/>
      <c r="DQ427" s="19"/>
      <c r="DR427" s="19"/>
      <c r="DS427" s="19"/>
    </row>
    <row r="428" spans="1:123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BX428" s="19"/>
      <c r="BY428" s="19"/>
      <c r="BZ428" s="19"/>
      <c r="CA428" s="19"/>
      <c r="CB428" s="19"/>
      <c r="CC428" s="19"/>
      <c r="CD428" s="19"/>
      <c r="CE428" s="19"/>
      <c r="CF428" s="19"/>
      <c r="CG428" s="19"/>
      <c r="CH428" s="19"/>
      <c r="CI428" s="19"/>
      <c r="CJ428" s="19"/>
      <c r="CK428" s="19"/>
      <c r="CL428" s="19"/>
      <c r="CM428" s="19"/>
      <c r="CN428" s="19"/>
      <c r="CO428" s="19"/>
      <c r="CP428" s="19"/>
      <c r="CQ428" s="19"/>
      <c r="CR428" s="19"/>
      <c r="CS428" s="19"/>
      <c r="CT428" s="19"/>
      <c r="CU428" s="19"/>
      <c r="CV428" s="19"/>
      <c r="CW428" s="19"/>
      <c r="CX428" s="19"/>
      <c r="CY428" s="19"/>
      <c r="CZ428" s="19"/>
      <c r="DA428" s="19"/>
      <c r="DB428" s="19"/>
      <c r="DC428" s="19"/>
      <c r="DD428" s="19"/>
      <c r="DE428" s="19"/>
      <c r="DF428" s="19"/>
      <c r="DG428" s="19"/>
      <c r="DH428" s="19"/>
      <c r="DI428" s="19"/>
      <c r="DJ428" s="19"/>
      <c r="DK428" s="19"/>
      <c r="DL428" s="19"/>
      <c r="DM428" s="19"/>
      <c r="DN428" s="19"/>
      <c r="DO428" s="19"/>
      <c r="DP428" s="19"/>
      <c r="DQ428" s="19"/>
      <c r="DR428" s="19"/>
      <c r="DS428" s="19"/>
    </row>
    <row r="429" spans="1:123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BX429" s="19"/>
      <c r="BY429" s="19"/>
      <c r="BZ429" s="19"/>
      <c r="CA429" s="19"/>
      <c r="CB429" s="19"/>
      <c r="CC429" s="19"/>
      <c r="CD429" s="19"/>
      <c r="CE429" s="19"/>
      <c r="CF429" s="19"/>
      <c r="CG429" s="19"/>
      <c r="CH429" s="19"/>
      <c r="CI429" s="19"/>
      <c r="CJ429" s="19"/>
      <c r="CK429" s="19"/>
      <c r="CL429" s="19"/>
      <c r="CM429" s="19"/>
      <c r="CN429" s="19"/>
      <c r="CO429" s="19"/>
      <c r="CP429" s="19"/>
      <c r="CQ429" s="19"/>
      <c r="CR429" s="19"/>
      <c r="CS429" s="19"/>
      <c r="CT429" s="19"/>
      <c r="CU429" s="19"/>
      <c r="CV429" s="19"/>
      <c r="CW429" s="19"/>
      <c r="CX429" s="19"/>
      <c r="CY429" s="19"/>
      <c r="CZ429" s="19"/>
      <c r="DA429" s="19"/>
      <c r="DB429" s="19"/>
      <c r="DC429" s="19"/>
      <c r="DD429" s="19"/>
      <c r="DE429" s="19"/>
      <c r="DF429" s="19"/>
      <c r="DG429" s="19"/>
      <c r="DH429" s="19"/>
      <c r="DI429" s="19"/>
      <c r="DJ429" s="19"/>
      <c r="DK429" s="19"/>
      <c r="DL429" s="19"/>
      <c r="DM429" s="19"/>
      <c r="DN429" s="19"/>
      <c r="DO429" s="19"/>
      <c r="DP429" s="19"/>
      <c r="DQ429" s="19"/>
      <c r="DR429" s="19"/>
      <c r="DS429" s="19"/>
    </row>
    <row r="430" spans="1:123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BX430" s="19"/>
      <c r="BY430" s="19"/>
      <c r="BZ430" s="19"/>
      <c r="CA430" s="19"/>
      <c r="CB430" s="19"/>
      <c r="CC430" s="19"/>
      <c r="CD430" s="19"/>
      <c r="CE430" s="19"/>
      <c r="CF430" s="19"/>
      <c r="CG430" s="19"/>
      <c r="CH430" s="19"/>
      <c r="CI430" s="19"/>
      <c r="CJ430" s="19"/>
      <c r="CK430" s="19"/>
      <c r="CL430" s="19"/>
      <c r="CM430" s="19"/>
      <c r="CN430" s="19"/>
      <c r="CO430" s="19"/>
      <c r="CP430" s="19"/>
      <c r="CQ430" s="19"/>
      <c r="CR430" s="19"/>
      <c r="CS430" s="19"/>
      <c r="CT430" s="19"/>
      <c r="CU430" s="19"/>
      <c r="CV430" s="19"/>
      <c r="CW430" s="19"/>
      <c r="CX430" s="19"/>
      <c r="CY430" s="19"/>
      <c r="CZ430" s="19"/>
      <c r="DA430" s="19"/>
      <c r="DB430" s="19"/>
      <c r="DC430" s="19"/>
      <c r="DD430" s="19"/>
      <c r="DE430" s="19"/>
      <c r="DF430" s="19"/>
      <c r="DG430" s="19"/>
      <c r="DH430" s="19"/>
      <c r="DI430" s="19"/>
      <c r="DJ430" s="19"/>
      <c r="DK430" s="19"/>
      <c r="DL430" s="19"/>
      <c r="DM430" s="19"/>
      <c r="DN430" s="19"/>
      <c r="DO430" s="19"/>
      <c r="DP430" s="19"/>
      <c r="DQ430" s="19"/>
      <c r="DR430" s="19"/>
      <c r="DS430" s="19"/>
    </row>
    <row r="431" spans="1:123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BX431" s="19"/>
      <c r="BY431" s="19"/>
      <c r="BZ431" s="19"/>
      <c r="CA431" s="19"/>
      <c r="CB431" s="19"/>
      <c r="CC431" s="19"/>
      <c r="CD431" s="19"/>
      <c r="CE431" s="19"/>
      <c r="CF431" s="19"/>
      <c r="CG431" s="19"/>
      <c r="CH431" s="19"/>
      <c r="CI431" s="19"/>
      <c r="CJ431" s="19"/>
      <c r="CK431" s="19"/>
      <c r="CL431" s="19"/>
      <c r="CM431" s="19"/>
      <c r="CN431" s="19"/>
      <c r="CO431" s="19"/>
      <c r="CP431" s="19"/>
      <c r="CQ431" s="19"/>
      <c r="CR431" s="19"/>
      <c r="CS431" s="19"/>
      <c r="CT431" s="19"/>
      <c r="CU431" s="19"/>
      <c r="CV431" s="19"/>
      <c r="CW431" s="19"/>
      <c r="CX431" s="19"/>
      <c r="CY431" s="19"/>
      <c r="CZ431" s="19"/>
      <c r="DA431" s="19"/>
      <c r="DB431" s="19"/>
      <c r="DC431" s="19"/>
      <c r="DD431" s="19"/>
      <c r="DE431" s="19"/>
      <c r="DF431" s="19"/>
      <c r="DG431" s="19"/>
      <c r="DH431" s="19"/>
      <c r="DI431" s="19"/>
      <c r="DJ431" s="19"/>
      <c r="DK431" s="19"/>
      <c r="DL431" s="19"/>
      <c r="DM431" s="19"/>
      <c r="DN431" s="19"/>
      <c r="DO431" s="19"/>
      <c r="DP431" s="19"/>
      <c r="DQ431" s="19"/>
      <c r="DR431" s="19"/>
      <c r="DS431" s="19"/>
    </row>
    <row r="432" spans="1:123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BX432" s="19"/>
      <c r="BY432" s="19"/>
      <c r="BZ432" s="19"/>
      <c r="CA432" s="19"/>
      <c r="CB432" s="19"/>
      <c r="CC432" s="19"/>
      <c r="CD432" s="19"/>
      <c r="CE432" s="19"/>
      <c r="CF432" s="19"/>
      <c r="CG432" s="19"/>
      <c r="CH432" s="19"/>
      <c r="CI432" s="19"/>
      <c r="CJ432" s="19"/>
      <c r="CK432" s="19"/>
      <c r="CL432" s="19"/>
      <c r="CM432" s="19"/>
      <c r="CN432" s="19"/>
      <c r="CO432" s="19"/>
      <c r="CP432" s="19"/>
      <c r="CQ432" s="19"/>
      <c r="CR432" s="19"/>
      <c r="CS432" s="19"/>
      <c r="CT432" s="19"/>
      <c r="CU432" s="19"/>
      <c r="CV432" s="19"/>
      <c r="CW432" s="19"/>
      <c r="CX432" s="19"/>
      <c r="CY432" s="19"/>
      <c r="CZ432" s="19"/>
      <c r="DA432" s="19"/>
      <c r="DB432" s="19"/>
      <c r="DC432" s="19"/>
      <c r="DD432" s="19"/>
      <c r="DE432" s="19"/>
      <c r="DF432" s="19"/>
      <c r="DG432" s="19"/>
      <c r="DH432" s="19"/>
      <c r="DI432" s="19"/>
      <c r="DJ432" s="19"/>
      <c r="DK432" s="19"/>
      <c r="DL432" s="19"/>
      <c r="DM432" s="19"/>
      <c r="DN432" s="19"/>
      <c r="DO432" s="19"/>
      <c r="DP432" s="19"/>
      <c r="DQ432" s="19"/>
      <c r="DR432" s="19"/>
      <c r="DS432" s="19"/>
    </row>
    <row r="433" spans="1:123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BX433" s="19"/>
      <c r="BY433" s="19"/>
      <c r="BZ433" s="19"/>
      <c r="CA433" s="19"/>
      <c r="CB433" s="19"/>
      <c r="CC433" s="19"/>
      <c r="CD433" s="19"/>
      <c r="CE433" s="19"/>
      <c r="CF433" s="19"/>
      <c r="CG433" s="19"/>
      <c r="CH433" s="19"/>
      <c r="CI433" s="19"/>
      <c r="CJ433" s="19"/>
      <c r="CK433" s="19"/>
      <c r="CL433" s="19"/>
      <c r="CM433" s="19"/>
      <c r="CN433" s="19"/>
      <c r="CO433" s="19"/>
      <c r="CP433" s="19"/>
      <c r="CQ433" s="19"/>
      <c r="CR433" s="19"/>
      <c r="CS433" s="19"/>
      <c r="CT433" s="19"/>
      <c r="CU433" s="19"/>
      <c r="CV433" s="19"/>
      <c r="CW433" s="19"/>
      <c r="CX433" s="19"/>
      <c r="CY433" s="19"/>
      <c r="CZ433" s="19"/>
      <c r="DA433" s="19"/>
      <c r="DB433" s="19"/>
      <c r="DC433" s="19"/>
      <c r="DD433" s="19"/>
      <c r="DE433" s="19"/>
      <c r="DF433" s="19"/>
      <c r="DG433" s="19"/>
      <c r="DH433" s="19"/>
      <c r="DI433" s="19"/>
      <c r="DJ433" s="19"/>
      <c r="DK433" s="19"/>
      <c r="DL433" s="19"/>
      <c r="DM433" s="19"/>
      <c r="DN433" s="19"/>
      <c r="DO433" s="19"/>
      <c r="DP433" s="19"/>
      <c r="DQ433" s="19"/>
      <c r="DR433" s="19"/>
      <c r="DS433" s="19"/>
    </row>
    <row r="434" spans="1:123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BX434" s="19"/>
      <c r="BY434" s="19"/>
      <c r="BZ434" s="19"/>
      <c r="CA434" s="19"/>
      <c r="CB434" s="19"/>
      <c r="CC434" s="19"/>
      <c r="CD434" s="19"/>
      <c r="CE434" s="19"/>
      <c r="CF434" s="19"/>
      <c r="CG434" s="19"/>
      <c r="CH434" s="19"/>
      <c r="CI434" s="19"/>
      <c r="CJ434" s="19"/>
      <c r="CK434" s="19"/>
      <c r="CL434" s="19"/>
      <c r="CM434" s="19"/>
      <c r="CN434" s="19"/>
      <c r="CO434" s="19"/>
      <c r="CP434" s="19"/>
      <c r="CQ434" s="19"/>
      <c r="CR434" s="19"/>
      <c r="CS434" s="19"/>
      <c r="CT434" s="19"/>
      <c r="CU434" s="19"/>
      <c r="CV434" s="19"/>
      <c r="CW434" s="19"/>
      <c r="CX434" s="19"/>
      <c r="CY434" s="19"/>
      <c r="CZ434" s="19"/>
      <c r="DA434" s="19"/>
      <c r="DB434" s="19"/>
      <c r="DC434" s="19"/>
      <c r="DD434" s="19"/>
      <c r="DE434" s="19"/>
      <c r="DF434" s="19"/>
      <c r="DG434" s="19"/>
      <c r="DH434" s="19"/>
      <c r="DI434" s="19"/>
      <c r="DJ434" s="19"/>
      <c r="DK434" s="19"/>
      <c r="DL434" s="19"/>
      <c r="DM434" s="19"/>
      <c r="DN434" s="19"/>
      <c r="DO434" s="19"/>
      <c r="DP434" s="19"/>
      <c r="DQ434" s="19"/>
      <c r="DR434" s="19"/>
      <c r="DS434" s="19"/>
    </row>
    <row r="435" spans="1:123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BX435" s="19"/>
      <c r="BY435" s="19"/>
      <c r="BZ435" s="19"/>
      <c r="CA435" s="19"/>
      <c r="CB435" s="19"/>
      <c r="CC435" s="19"/>
      <c r="CD435" s="19"/>
      <c r="CE435" s="19"/>
      <c r="CF435" s="19"/>
      <c r="CG435" s="19"/>
      <c r="CH435" s="19"/>
      <c r="CI435" s="19"/>
      <c r="CJ435" s="19"/>
      <c r="CK435" s="19"/>
      <c r="CL435" s="19"/>
      <c r="CM435" s="19"/>
      <c r="CN435" s="19"/>
      <c r="CO435" s="19"/>
      <c r="CP435" s="19"/>
      <c r="CQ435" s="19"/>
      <c r="CR435" s="19"/>
      <c r="CS435" s="19"/>
      <c r="CT435" s="19"/>
      <c r="CU435" s="19"/>
      <c r="CV435" s="19"/>
      <c r="CW435" s="19"/>
      <c r="CX435" s="19"/>
      <c r="CY435" s="19"/>
      <c r="CZ435" s="19"/>
      <c r="DA435" s="19"/>
      <c r="DB435" s="19"/>
      <c r="DC435" s="19"/>
      <c r="DD435" s="19"/>
      <c r="DE435" s="19"/>
      <c r="DF435" s="19"/>
      <c r="DG435" s="19"/>
      <c r="DH435" s="19"/>
      <c r="DI435" s="19"/>
      <c r="DJ435" s="19"/>
      <c r="DK435" s="19"/>
      <c r="DL435" s="19"/>
      <c r="DM435" s="19"/>
      <c r="DN435" s="19"/>
      <c r="DO435" s="19"/>
      <c r="DP435" s="19"/>
      <c r="DQ435" s="19"/>
      <c r="DR435" s="19"/>
      <c r="DS435" s="19"/>
    </row>
    <row r="436" spans="1:123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BX436" s="19"/>
      <c r="BY436" s="19"/>
      <c r="BZ436" s="19"/>
      <c r="CA436" s="19"/>
      <c r="CB436" s="19"/>
      <c r="CC436" s="19"/>
      <c r="CD436" s="19"/>
      <c r="CE436" s="19"/>
      <c r="CF436" s="19"/>
      <c r="CG436" s="19"/>
      <c r="CH436" s="19"/>
      <c r="CI436" s="19"/>
      <c r="CJ436" s="19"/>
      <c r="CK436" s="19"/>
      <c r="CL436" s="19"/>
      <c r="CM436" s="19"/>
      <c r="CN436" s="19"/>
      <c r="CO436" s="19"/>
      <c r="CP436" s="19"/>
      <c r="CQ436" s="19"/>
      <c r="CR436" s="19"/>
      <c r="CS436" s="19"/>
      <c r="CT436" s="19"/>
      <c r="CU436" s="19"/>
      <c r="CV436" s="19"/>
      <c r="CW436" s="19"/>
      <c r="CX436" s="19"/>
      <c r="CY436" s="19"/>
      <c r="CZ436" s="19"/>
      <c r="DA436" s="19"/>
      <c r="DB436" s="19"/>
      <c r="DC436" s="19"/>
      <c r="DD436" s="19"/>
      <c r="DE436" s="19"/>
      <c r="DF436" s="19"/>
      <c r="DG436" s="19"/>
      <c r="DH436" s="19"/>
      <c r="DI436" s="19"/>
      <c r="DJ436" s="19"/>
      <c r="DK436" s="19"/>
      <c r="DL436" s="19"/>
      <c r="DM436" s="19"/>
      <c r="DN436" s="19"/>
      <c r="DO436" s="19"/>
      <c r="DP436" s="19"/>
      <c r="DQ436" s="19"/>
      <c r="DR436" s="19"/>
      <c r="DS436" s="19"/>
    </row>
    <row r="437" spans="1:123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BX437" s="19"/>
      <c r="BY437" s="19"/>
      <c r="BZ437" s="19"/>
      <c r="CA437" s="19"/>
      <c r="CB437" s="19"/>
      <c r="CC437" s="19"/>
      <c r="CD437" s="19"/>
      <c r="CE437" s="19"/>
      <c r="CF437" s="19"/>
      <c r="CG437" s="19"/>
      <c r="CH437" s="19"/>
      <c r="CI437" s="19"/>
      <c r="CJ437" s="19"/>
      <c r="CK437" s="19"/>
      <c r="CL437" s="19"/>
      <c r="CM437" s="19"/>
      <c r="CN437" s="19"/>
      <c r="CO437" s="19"/>
      <c r="CP437" s="19"/>
      <c r="CQ437" s="19"/>
      <c r="CR437" s="19"/>
      <c r="CS437" s="19"/>
      <c r="CT437" s="19"/>
      <c r="CU437" s="19"/>
      <c r="CV437" s="19"/>
      <c r="CW437" s="19"/>
      <c r="CX437" s="19"/>
      <c r="CY437" s="19"/>
      <c r="CZ437" s="19"/>
      <c r="DA437" s="19"/>
      <c r="DB437" s="19"/>
      <c r="DC437" s="19"/>
      <c r="DD437" s="19"/>
      <c r="DE437" s="19"/>
      <c r="DF437" s="19"/>
      <c r="DG437" s="19"/>
      <c r="DH437" s="19"/>
      <c r="DI437" s="19"/>
      <c r="DJ437" s="19"/>
      <c r="DK437" s="19"/>
      <c r="DL437" s="19"/>
      <c r="DM437" s="19"/>
      <c r="DN437" s="19"/>
      <c r="DO437" s="19"/>
      <c r="DP437" s="19"/>
      <c r="DQ437" s="19"/>
      <c r="DR437" s="19"/>
      <c r="DS437" s="19"/>
    </row>
    <row r="438" spans="1:123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BX438" s="19"/>
      <c r="BY438" s="19"/>
      <c r="BZ438" s="19"/>
      <c r="CA438" s="19"/>
      <c r="CB438" s="19"/>
      <c r="CC438" s="19"/>
      <c r="CD438" s="19"/>
      <c r="CE438" s="19"/>
      <c r="CF438" s="19"/>
      <c r="CG438" s="19"/>
      <c r="CH438" s="19"/>
      <c r="CI438" s="19"/>
      <c r="CJ438" s="19"/>
      <c r="CK438" s="19"/>
      <c r="CL438" s="19"/>
      <c r="CM438" s="19"/>
      <c r="CN438" s="19"/>
      <c r="CO438" s="19"/>
      <c r="CP438" s="19"/>
      <c r="CQ438" s="19"/>
      <c r="CR438" s="19"/>
      <c r="CS438" s="19"/>
      <c r="CT438" s="19"/>
      <c r="CU438" s="19"/>
      <c r="CV438" s="19"/>
      <c r="CW438" s="19"/>
      <c r="CX438" s="19"/>
      <c r="CY438" s="19"/>
      <c r="CZ438" s="19"/>
      <c r="DA438" s="19"/>
      <c r="DB438" s="19"/>
      <c r="DC438" s="19"/>
      <c r="DD438" s="19"/>
      <c r="DE438" s="19"/>
      <c r="DF438" s="19"/>
      <c r="DG438" s="19"/>
      <c r="DH438" s="19"/>
      <c r="DI438" s="19"/>
      <c r="DJ438" s="19"/>
      <c r="DK438" s="19"/>
      <c r="DL438" s="19"/>
      <c r="DM438" s="19"/>
      <c r="DN438" s="19"/>
      <c r="DO438" s="19"/>
      <c r="DP438" s="19"/>
      <c r="DQ438" s="19"/>
      <c r="DR438" s="19"/>
      <c r="DS438" s="19"/>
    </row>
    <row r="439" spans="1:123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BX439" s="19"/>
      <c r="BY439" s="19"/>
      <c r="BZ439" s="19"/>
      <c r="CA439" s="19"/>
      <c r="CB439" s="19"/>
      <c r="CC439" s="19"/>
      <c r="CD439" s="19"/>
      <c r="CE439" s="19"/>
      <c r="CF439" s="19"/>
      <c r="CG439" s="19"/>
      <c r="CH439" s="19"/>
      <c r="CI439" s="19"/>
      <c r="CJ439" s="19"/>
      <c r="CK439" s="19"/>
      <c r="CL439" s="19"/>
      <c r="CM439" s="19"/>
      <c r="CN439" s="19"/>
      <c r="CO439" s="19"/>
      <c r="CP439" s="19"/>
      <c r="CQ439" s="19"/>
      <c r="CR439" s="19"/>
      <c r="CS439" s="19"/>
      <c r="CT439" s="19"/>
      <c r="CU439" s="19"/>
      <c r="CV439" s="19"/>
      <c r="CW439" s="19"/>
      <c r="CX439" s="19"/>
      <c r="CY439" s="19"/>
      <c r="CZ439" s="19"/>
      <c r="DA439" s="19"/>
      <c r="DB439" s="19"/>
      <c r="DC439" s="19"/>
      <c r="DD439" s="19"/>
      <c r="DE439" s="19"/>
      <c r="DF439" s="19"/>
      <c r="DG439" s="19"/>
      <c r="DH439" s="19"/>
      <c r="DI439" s="19"/>
      <c r="DJ439" s="19"/>
      <c r="DK439" s="19"/>
      <c r="DL439" s="19"/>
      <c r="DM439" s="19"/>
      <c r="DN439" s="19"/>
      <c r="DO439" s="19"/>
      <c r="DP439" s="19"/>
      <c r="DQ439" s="19"/>
      <c r="DR439" s="19"/>
      <c r="DS439" s="19"/>
    </row>
    <row r="440" spans="1:123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BX440" s="19"/>
      <c r="BY440" s="19"/>
      <c r="BZ440" s="19"/>
      <c r="CA440" s="19"/>
      <c r="CB440" s="19"/>
      <c r="CC440" s="19"/>
      <c r="CD440" s="19"/>
      <c r="CE440" s="19"/>
      <c r="CF440" s="19"/>
      <c r="CG440" s="19"/>
      <c r="CH440" s="19"/>
      <c r="CI440" s="19"/>
      <c r="CJ440" s="19"/>
      <c r="CK440" s="19"/>
      <c r="CL440" s="19"/>
      <c r="CM440" s="19"/>
      <c r="CN440" s="19"/>
      <c r="CO440" s="19"/>
      <c r="CP440" s="19"/>
      <c r="CQ440" s="19"/>
      <c r="CR440" s="19"/>
      <c r="CS440" s="19"/>
      <c r="CT440" s="19"/>
      <c r="CU440" s="19"/>
      <c r="CV440" s="19"/>
      <c r="CW440" s="19"/>
      <c r="CX440" s="19"/>
      <c r="CY440" s="19"/>
      <c r="CZ440" s="19"/>
      <c r="DA440" s="19"/>
      <c r="DB440" s="19"/>
      <c r="DC440" s="19"/>
      <c r="DD440" s="19"/>
      <c r="DE440" s="19"/>
      <c r="DF440" s="19"/>
      <c r="DG440" s="19"/>
      <c r="DH440" s="19"/>
      <c r="DI440" s="19"/>
      <c r="DJ440" s="19"/>
      <c r="DK440" s="19"/>
      <c r="DL440" s="19"/>
      <c r="DM440" s="19"/>
      <c r="DN440" s="19"/>
      <c r="DO440" s="19"/>
      <c r="DP440" s="19"/>
      <c r="DQ440" s="19"/>
      <c r="DR440" s="19"/>
      <c r="DS440" s="19"/>
    </row>
    <row r="441" spans="1:123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BX441" s="19"/>
      <c r="BY441" s="19"/>
      <c r="BZ441" s="19"/>
      <c r="CA441" s="19"/>
      <c r="CB441" s="19"/>
      <c r="CC441" s="19"/>
      <c r="CD441" s="19"/>
      <c r="CE441" s="19"/>
      <c r="CF441" s="19"/>
      <c r="CG441" s="19"/>
      <c r="CH441" s="19"/>
      <c r="CI441" s="19"/>
      <c r="CJ441" s="19"/>
      <c r="CK441" s="19"/>
      <c r="CL441" s="19"/>
      <c r="CM441" s="19"/>
      <c r="CN441" s="19"/>
      <c r="CO441" s="19"/>
      <c r="CP441" s="19"/>
      <c r="CQ441" s="19"/>
      <c r="CR441" s="19"/>
      <c r="CS441" s="19"/>
      <c r="CT441" s="19"/>
      <c r="CU441" s="19"/>
      <c r="CV441" s="19"/>
      <c r="CW441" s="19"/>
      <c r="CX441" s="19"/>
      <c r="CY441" s="19"/>
      <c r="CZ441" s="19"/>
      <c r="DA441" s="19"/>
      <c r="DB441" s="19"/>
      <c r="DC441" s="19"/>
      <c r="DD441" s="19"/>
      <c r="DE441" s="19"/>
      <c r="DF441" s="19"/>
      <c r="DG441" s="19"/>
      <c r="DH441" s="19"/>
      <c r="DI441" s="19"/>
      <c r="DJ441" s="19"/>
      <c r="DK441" s="19"/>
      <c r="DL441" s="19"/>
      <c r="DM441" s="19"/>
      <c r="DN441" s="19"/>
      <c r="DO441" s="19"/>
      <c r="DP441" s="19"/>
      <c r="DQ441" s="19"/>
      <c r="DR441" s="19"/>
      <c r="DS441" s="19"/>
    </row>
    <row r="442" spans="1:123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BX442" s="19"/>
      <c r="BY442" s="19"/>
      <c r="BZ442" s="19"/>
      <c r="CA442" s="19"/>
      <c r="CB442" s="19"/>
      <c r="CC442" s="19"/>
      <c r="CD442" s="19"/>
      <c r="CE442" s="19"/>
      <c r="CF442" s="19"/>
      <c r="CG442" s="19"/>
      <c r="CH442" s="19"/>
      <c r="CI442" s="19"/>
      <c r="CJ442" s="19"/>
      <c r="CK442" s="19"/>
      <c r="CL442" s="19"/>
      <c r="CM442" s="19"/>
      <c r="CN442" s="19"/>
      <c r="CO442" s="19"/>
      <c r="CP442" s="19"/>
      <c r="CQ442" s="19"/>
      <c r="CR442" s="19"/>
      <c r="CS442" s="19"/>
      <c r="CT442" s="19"/>
      <c r="CU442" s="19"/>
      <c r="CV442" s="19"/>
      <c r="CW442" s="19"/>
      <c r="CX442" s="19"/>
      <c r="CY442" s="19"/>
      <c r="CZ442" s="19"/>
      <c r="DA442" s="19"/>
      <c r="DB442" s="19"/>
      <c r="DC442" s="19"/>
      <c r="DD442" s="19"/>
      <c r="DE442" s="19"/>
      <c r="DF442" s="19"/>
      <c r="DG442" s="19"/>
      <c r="DH442" s="19"/>
      <c r="DI442" s="19"/>
      <c r="DJ442" s="19"/>
      <c r="DK442" s="19"/>
      <c r="DL442" s="19"/>
      <c r="DM442" s="19"/>
      <c r="DN442" s="19"/>
      <c r="DO442" s="19"/>
      <c r="DP442" s="19"/>
      <c r="DQ442" s="19"/>
      <c r="DR442" s="19"/>
      <c r="DS442" s="19"/>
    </row>
    <row r="443" spans="1:123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BX443" s="19"/>
      <c r="BY443" s="19"/>
      <c r="BZ443" s="19"/>
      <c r="CA443" s="19"/>
      <c r="CB443" s="19"/>
      <c r="CC443" s="19"/>
      <c r="CD443" s="19"/>
      <c r="CE443" s="19"/>
      <c r="CF443" s="19"/>
      <c r="CG443" s="19"/>
      <c r="CH443" s="19"/>
      <c r="CI443" s="19"/>
      <c r="CJ443" s="19"/>
      <c r="CK443" s="19"/>
      <c r="CL443" s="19"/>
      <c r="CM443" s="19"/>
      <c r="CN443" s="19"/>
      <c r="CO443" s="19"/>
      <c r="CP443" s="19"/>
      <c r="CQ443" s="19"/>
      <c r="CR443" s="19"/>
      <c r="CS443" s="19"/>
      <c r="CT443" s="19"/>
      <c r="CU443" s="19"/>
      <c r="CV443" s="19"/>
      <c r="CW443" s="19"/>
      <c r="CX443" s="19"/>
      <c r="CY443" s="19"/>
      <c r="CZ443" s="19"/>
      <c r="DA443" s="19"/>
      <c r="DB443" s="19"/>
      <c r="DC443" s="19"/>
      <c r="DD443" s="19"/>
      <c r="DE443" s="19"/>
      <c r="DF443" s="19"/>
      <c r="DG443" s="19"/>
      <c r="DH443" s="19"/>
      <c r="DI443" s="19"/>
      <c r="DJ443" s="19"/>
      <c r="DK443" s="19"/>
      <c r="DL443" s="19"/>
      <c r="DM443" s="19"/>
      <c r="DN443" s="19"/>
      <c r="DO443" s="19"/>
      <c r="DP443" s="19"/>
      <c r="DQ443" s="19"/>
      <c r="DR443" s="19"/>
      <c r="DS443" s="19"/>
    </row>
    <row r="444" spans="1:123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BX444" s="19"/>
      <c r="BY444" s="19"/>
      <c r="BZ444" s="19"/>
      <c r="CA444" s="19"/>
      <c r="CB444" s="19"/>
      <c r="CC444" s="19"/>
      <c r="CD444" s="19"/>
      <c r="CE444" s="19"/>
      <c r="CF444" s="19"/>
      <c r="CG444" s="19"/>
      <c r="CH444" s="19"/>
      <c r="CI444" s="19"/>
      <c r="CJ444" s="19"/>
      <c r="CK444" s="19"/>
      <c r="CL444" s="19"/>
      <c r="CM444" s="19"/>
      <c r="CN444" s="19"/>
      <c r="CO444" s="19"/>
      <c r="CP444" s="19"/>
      <c r="CQ444" s="19"/>
      <c r="CR444" s="19"/>
      <c r="CS444" s="19"/>
      <c r="CT444" s="19"/>
      <c r="CU444" s="19"/>
      <c r="CV444" s="19"/>
      <c r="CW444" s="19"/>
      <c r="CX444" s="19"/>
      <c r="CY444" s="19"/>
      <c r="CZ444" s="19"/>
      <c r="DA444" s="19"/>
      <c r="DB444" s="19"/>
      <c r="DC444" s="19"/>
      <c r="DD444" s="19"/>
      <c r="DE444" s="19"/>
      <c r="DF444" s="19"/>
      <c r="DG444" s="19"/>
      <c r="DH444" s="19"/>
      <c r="DI444" s="19"/>
      <c r="DJ444" s="19"/>
      <c r="DK444" s="19"/>
      <c r="DL444" s="19"/>
      <c r="DM444" s="19"/>
      <c r="DN444" s="19"/>
      <c r="DO444" s="19"/>
      <c r="DP444" s="19"/>
      <c r="DQ444" s="19"/>
      <c r="DR444" s="19"/>
      <c r="DS444" s="19"/>
    </row>
    <row r="445" spans="1:123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BX445" s="19"/>
      <c r="BY445" s="19"/>
      <c r="BZ445" s="19"/>
      <c r="CA445" s="19"/>
      <c r="CB445" s="19"/>
      <c r="CC445" s="19"/>
      <c r="CD445" s="19"/>
      <c r="CE445" s="19"/>
      <c r="CF445" s="19"/>
      <c r="CG445" s="19"/>
      <c r="CH445" s="19"/>
      <c r="CI445" s="19"/>
      <c r="CJ445" s="19"/>
      <c r="CK445" s="19"/>
      <c r="CL445" s="19"/>
      <c r="CM445" s="19"/>
      <c r="CN445" s="19"/>
      <c r="CO445" s="19"/>
      <c r="CP445" s="19"/>
      <c r="CQ445" s="19"/>
      <c r="CR445" s="19"/>
      <c r="CS445" s="19"/>
      <c r="CT445" s="19"/>
      <c r="CU445" s="19"/>
      <c r="CV445" s="19"/>
      <c r="CW445" s="19"/>
      <c r="CX445" s="19"/>
      <c r="CY445" s="19"/>
      <c r="CZ445" s="19"/>
      <c r="DA445" s="19"/>
      <c r="DB445" s="19"/>
      <c r="DC445" s="19"/>
      <c r="DD445" s="19"/>
      <c r="DE445" s="19"/>
      <c r="DF445" s="19"/>
      <c r="DG445" s="19"/>
      <c r="DH445" s="19"/>
      <c r="DI445" s="19"/>
      <c r="DJ445" s="19"/>
      <c r="DK445" s="19"/>
      <c r="DL445" s="19"/>
      <c r="DM445" s="19"/>
      <c r="DN445" s="19"/>
      <c r="DO445" s="19"/>
      <c r="DP445" s="19"/>
      <c r="DQ445" s="19"/>
      <c r="DR445" s="19"/>
      <c r="DS445" s="19"/>
    </row>
    <row r="446" spans="1:123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BX446" s="19"/>
      <c r="BY446" s="19"/>
      <c r="BZ446" s="19"/>
      <c r="CA446" s="19"/>
      <c r="CB446" s="19"/>
      <c r="CC446" s="19"/>
      <c r="CD446" s="19"/>
      <c r="CE446" s="19"/>
      <c r="CF446" s="19"/>
      <c r="CG446" s="19"/>
      <c r="CH446" s="19"/>
      <c r="CI446" s="19"/>
      <c r="CJ446" s="19"/>
      <c r="CK446" s="19"/>
      <c r="CL446" s="19"/>
      <c r="CM446" s="19"/>
      <c r="CN446" s="19"/>
      <c r="CO446" s="19"/>
      <c r="CP446" s="19"/>
      <c r="CQ446" s="19"/>
      <c r="CR446" s="19"/>
      <c r="CS446" s="19"/>
      <c r="CT446" s="19"/>
      <c r="CU446" s="19"/>
      <c r="CV446" s="19"/>
      <c r="CW446" s="19"/>
      <c r="CX446" s="19"/>
      <c r="CY446" s="19"/>
      <c r="CZ446" s="19"/>
      <c r="DA446" s="19"/>
      <c r="DB446" s="19"/>
      <c r="DC446" s="19"/>
      <c r="DD446" s="19"/>
      <c r="DE446" s="19"/>
      <c r="DF446" s="19"/>
      <c r="DG446" s="19"/>
      <c r="DH446" s="19"/>
      <c r="DI446" s="19"/>
      <c r="DJ446" s="19"/>
      <c r="DK446" s="19"/>
      <c r="DL446" s="19"/>
      <c r="DM446" s="19"/>
      <c r="DN446" s="19"/>
      <c r="DO446" s="19"/>
      <c r="DP446" s="19"/>
      <c r="DQ446" s="19"/>
      <c r="DR446" s="19"/>
      <c r="DS446" s="19"/>
    </row>
    <row r="447" spans="1:123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BX447" s="19"/>
      <c r="BY447" s="19"/>
      <c r="BZ447" s="19"/>
      <c r="CA447" s="19"/>
      <c r="CB447" s="19"/>
      <c r="CC447" s="19"/>
      <c r="CD447" s="19"/>
      <c r="CE447" s="19"/>
      <c r="CF447" s="19"/>
      <c r="CG447" s="19"/>
      <c r="CH447" s="19"/>
      <c r="CI447" s="19"/>
      <c r="CJ447" s="19"/>
      <c r="CK447" s="19"/>
      <c r="CL447" s="19"/>
      <c r="CM447" s="19"/>
      <c r="CN447" s="19"/>
      <c r="CO447" s="19"/>
      <c r="CP447" s="19"/>
      <c r="CQ447" s="19"/>
      <c r="CR447" s="19"/>
      <c r="CS447" s="19"/>
      <c r="CT447" s="19"/>
      <c r="CU447" s="19"/>
      <c r="CV447" s="19"/>
      <c r="CW447" s="19"/>
      <c r="CX447" s="19"/>
      <c r="CY447" s="19"/>
      <c r="CZ447" s="19"/>
      <c r="DA447" s="19"/>
      <c r="DB447" s="19"/>
      <c r="DC447" s="19"/>
      <c r="DD447" s="19"/>
      <c r="DE447" s="19"/>
      <c r="DF447" s="19"/>
      <c r="DG447" s="19"/>
      <c r="DH447" s="19"/>
      <c r="DI447" s="19"/>
      <c r="DJ447" s="19"/>
      <c r="DK447" s="19"/>
      <c r="DL447" s="19"/>
      <c r="DM447" s="19"/>
      <c r="DN447" s="19"/>
      <c r="DO447" s="19"/>
      <c r="DP447" s="19"/>
      <c r="DQ447" s="19"/>
      <c r="DR447" s="19"/>
      <c r="DS447" s="19"/>
    </row>
    <row r="448" spans="1:123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BX448" s="19"/>
      <c r="BY448" s="19"/>
      <c r="BZ448" s="19"/>
      <c r="CA448" s="19"/>
      <c r="CB448" s="19"/>
      <c r="CC448" s="19"/>
      <c r="CD448" s="19"/>
      <c r="CE448" s="19"/>
      <c r="CF448" s="19"/>
      <c r="CG448" s="19"/>
      <c r="CH448" s="19"/>
      <c r="CI448" s="19"/>
      <c r="CJ448" s="19"/>
      <c r="CK448" s="19"/>
      <c r="CL448" s="19"/>
      <c r="CM448" s="19"/>
      <c r="CN448" s="19"/>
      <c r="CO448" s="19"/>
      <c r="CP448" s="19"/>
      <c r="CQ448" s="19"/>
      <c r="CR448" s="19"/>
      <c r="CS448" s="19"/>
      <c r="CT448" s="19"/>
      <c r="CU448" s="19"/>
      <c r="CV448" s="19"/>
      <c r="CW448" s="19"/>
      <c r="CX448" s="19"/>
      <c r="CY448" s="19"/>
      <c r="CZ448" s="19"/>
      <c r="DA448" s="19"/>
      <c r="DB448" s="19"/>
      <c r="DC448" s="19"/>
      <c r="DD448" s="19"/>
      <c r="DE448" s="19"/>
      <c r="DF448" s="19"/>
      <c r="DG448" s="19"/>
      <c r="DH448" s="19"/>
      <c r="DI448" s="19"/>
      <c r="DJ448" s="19"/>
      <c r="DK448" s="19"/>
      <c r="DL448" s="19"/>
      <c r="DM448" s="19"/>
      <c r="DN448" s="19"/>
      <c r="DO448" s="19"/>
      <c r="DP448" s="19"/>
      <c r="DQ448" s="19"/>
      <c r="DR448" s="19"/>
      <c r="DS448" s="19"/>
    </row>
    <row r="449" spans="1:123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BX449" s="19"/>
      <c r="BY449" s="19"/>
      <c r="BZ449" s="19"/>
      <c r="CA449" s="19"/>
      <c r="CB449" s="19"/>
      <c r="CC449" s="19"/>
      <c r="CD449" s="19"/>
      <c r="CE449" s="19"/>
      <c r="CF449" s="19"/>
      <c r="CG449" s="19"/>
      <c r="CH449" s="19"/>
      <c r="CI449" s="19"/>
      <c r="CJ449" s="19"/>
      <c r="CK449" s="19"/>
      <c r="CL449" s="19"/>
      <c r="CM449" s="19"/>
      <c r="CN449" s="19"/>
      <c r="CO449" s="19"/>
      <c r="CP449" s="19"/>
      <c r="CQ449" s="19"/>
      <c r="CR449" s="19"/>
      <c r="CS449" s="19"/>
      <c r="CT449" s="19"/>
      <c r="CU449" s="19"/>
      <c r="CV449" s="19"/>
      <c r="CW449" s="19"/>
      <c r="CX449" s="19"/>
      <c r="CY449" s="19"/>
      <c r="CZ449" s="19"/>
      <c r="DA449" s="19"/>
      <c r="DB449" s="19"/>
      <c r="DC449" s="19"/>
      <c r="DD449" s="19"/>
      <c r="DE449" s="19"/>
      <c r="DF449" s="19"/>
      <c r="DG449" s="19"/>
      <c r="DH449" s="19"/>
      <c r="DI449" s="19"/>
      <c r="DJ449" s="19"/>
      <c r="DK449" s="19"/>
      <c r="DL449" s="19"/>
      <c r="DM449" s="19"/>
      <c r="DN449" s="19"/>
      <c r="DO449" s="19"/>
      <c r="DP449" s="19"/>
      <c r="DQ449" s="19"/>
      <c r="DR449" s="19"/>
      <c r="DS449" s="19"/>
    </row>
    <row r="450" spans="1:123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BX450" s="19"/>
      <c r="BY450" s="19"/>
      <c r="BZ450" s="19"/>
      <c r="CA450" s="19"/>
      <c r="CB450" s="19"/>
      <c r="CC450" s="19"/>
      <c r="CD450" s="19"/>
      <c r="CE450" s="19"/>
      <c r="CF450" s="19"/>
      <c r="CG450" s="19"/>
      <c r="CH450" s="19"/>
      <c r="CI450" s="19"/>
      <c r="CJ450" s="19"/>
      <c r="CK450" s="19"/>
      <c r="CL450" s="19"/>
      <c r="CM450" s="19"/>
      <c r="CN450" s="19"/>
      <c r="CO450" s="19"/>
      <c r="CP450" s="19"/>
      <c r="CQ450" s="19"/>
      <c r="CR450" s="19"/>
      <c r="CS450" s="19"/>
      <c r="CT450" s="19"/>
      <c r="CU450" s="19"/>
      <c r="CV450" s="19"/>
      <c r="CW450" s="19"/>
      <c r="CX450" s="19"/>
      <c r="CY450" s="19"/>
      <c r="CZ450" s="19"/>
      <c r="DA450" s="19"/>
      <c r="DB450" s="19"/>
      <c r="DC450" s="19"/>
      <c r="DD450" s="19"/>
      <c r="DE450" s="19"/>
      <c r="DF450" s="19"/>
      <c r="DG450" s="19"/>
      <c r="DH450" s="19"/>
      <c r="DI450" s="19"/>
      <c r="DJ450" s="19"/>
      <c r="DK450" s="19"/>
      <c r="DL450" s="19"/>
      <c r="DM450" s="19"/>
      <c r="DN450" s="19"/>
      <c r="DO450" s="19"/>
      <c r="DP450" s="19"/>
      <c r="DQ450" s="19"/>
      <c r="DR450" s="19"/>
      <c r="DS450" s="19"/>
    </row>
    <row r="451" spans="1:123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BX451" s="19"/>
      <c r="BY451" s="19"/>
      <c r="BZ451" s="19"/>
      <c r="CA451" s="19"/>
      <c r="CB451" s="19"/>
      <c r="CC451" s="19"/>
      <c r="CD451" s="19"/>
      <c r="CE451" s="19"/>
      <c r="CF451" s="19"/>
      <c r="CG451" s="19"/>
      <c r="CH451" s="19"/>
      <c r="CI451" s="19"/>
      <c r="CJ451" s="19"/>
      <c r="CK451" s="19"/>
      <c r="CL451" s="19"/>
      <c r="CM451" s="19"/>
      <c r="CN451" s="19"/>
      <c r="CO451" s="19"/>
      <c r="CP451" s="19"/>
      <c r="CQ451" s="19"/>
      <c r="CR451" s="19"/>
      <c r="CS451" s="19"/>
      <c r="CT451" s="19"/>
      <c r="CU451" s="19"/>
      <c r="CV451" s="19"/>
      <c r="CW451" s="19"/>
      <c r="CX451" s="19"/>
      <c r="CY451" s="19"/>
      <c r="CZ451" s="19"/>
      <c r="DA451" s="19"/>
      <c r="DB451" s="19"/>
      <c r="DC451" s="19"/>
      <c r="DD451" s="19"/>
      <c r="DE451" s="19"/>
      <c r="DF451" s="19"/>
      <c r="DG451" s="19"/>
      <c r="DH451" s="19"/>
      <c r="DI451" s="19"/>
      <c r="DJ451" s="19"/>
      <c r="DK451" s="19"/>
      <c r="DL451" s="19"/>
      <c r="DM451" s="19"/>
      <c r="DN451" s="19"/>
      <c r="DO451" s="19"/>
      <c r="DP451" s="19"/>
      <c r="DQ451" s="19"/>
      <c r="DR451" s="19"/>
      <c r="DS451" s="19"/>
    </row>
    <row r="452" spans="1:123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BX452" s="19"/>
      <c r="BY452" s="19"/>
      <c r="BZ452" s="19"/>
      <c r="CA452" s="19"/>
      <c r="CB452" s="19"/>
      <c r="CC452" s="19"/>
      <c r="CD452" s="19"/>
      <c r="CE452" s="19"/>
      <c r="CF452" s="19"/>
      <c r="CG452" s="19"/>
      <c r="CH452" s="19"/>
      <c r="CI452" s="19"/>
      <c r="CJ452" s="19"/>
      <c r="CK452" s="19"/>
      <c r="CL452" s="19"/>
      <c r="CM452" s="19"/>
      <c r="CN452" s="19"/>
      <c r="CO452" s="19"/>
      <c r="CP452" s="19"/>
      <c r="CQ452" s="19"/>
      <c r="CR452" s="19"/>
      <c r="CS452" s="19"/>
      <c r="CT452" s="19"/>
      <c r="CU452" s="19"/>
      <c r="CV452" s="19"/>
      <c r="CW452" s="19"/>
      <c r="CX452" s="19"/>
      <c r="CY452" s="19"/>
      <c r="CZ452" s="19"/>
      <c r="DA452" s="19"/>
      <c r="DB452" s="19"/>
      <c r="DC452" s="19"/>
      <c r="DD452" s="19"/>
      <c r="DE452" s="19"/>
      <c r="DF452" s="19"/>
      <c r="DG452" s="19"/>
      <c r="DH452" s="19"/>
      <c r="DI452" s="19"/>
      <c r="DJ452" s="19"/>
      <c r="DK452" s="19"/>
      <c r="DL452" s="19"/>
      <c r="DM452" s="19"/>
      <c r="DN452" s="19"/>
      <c r="DO452" s="19"/>
      <c r="DP452" s="19"/>
      <c r="DQ452" s="19"/>
      <c r="DR452" s="19"/>
      <c r="DS452" s="19"/>
    </row>
    <row r="453" spans="1:123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BX453" s="19"/>
      <c r="BY453" s="19"/>
      <c r="BZ453" s="19"/>
      <c r="CA453" s="19"/>
      <c r="CB453" s="19"/>
      <c r="CC453" s="19"/>
      <c r="CD453" s="19"/>
      <c r="CE453" s="19"/>
      <c r="CF453" s="19"/>
      <c r="CG453" s="19"/>
      <c r="CH453" s="19"/>
      <c r="CI453" s="19"/>
      <c r="CJ453" s="19"/>
      <c r="CK453" s="19"/>
      <c r="CL453" s="19"/>
      <c r="CM453" s="19"/>
      <c r="CN453" s="19"/>
      <c r="CO453" s="19"/>
      <c r="CP453" s="19"/>
      <c r="CQ453" s="19"/>
      <c r="CR453" s="19"/>
      <c r="CS453" s="19"/>
      <c r="CT453" s="19"/>
      <c r="CU453" s="19"/>
      <c r="CV453" s="19"/>
      <c r="CW453" s="19"/>
      <c r="CX453" s="19"/>
      <c r="CY453" s="19"/>
      <c r="CZ453" s="19"/>
      <c r="DA453" s="19"/>
      <c r="DB453" s="19"/>
      <c r="DC453" s="19"/>
      <c r="DD453" s="19"/>
      <c r="DE453" s="19"/>
      <c r="DF453" s="19"/>
      <c r="DG453" s="19"/>
      <c r="DH453" s="19"/>
      <c r="DI453" s="19"/>
      <c r="DJ453" s="19"/>
      <c r="DK453" s="19"/>
      <c r="DL453" s="19"/>
      <c r="DM453" s="19"/>
      <c r="DN453" s="19"/>
      <c r="DO453" s="19"/>
      <c r="DP453" s="19"/>
      <c r="DQ453" s="19"/>
      <c r="DR453" s="19"/>
      <c r="DS453" s="19"/>
    </row>
    <row r="454" spans="1:123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BX454" s="19"/>
      <c r="BY454" s="19"/>
      <c r="BZ454" s="19"/>
      <c r="CA454" s="19"/>
      <c r="CB454" s="19"/>
      <c r="CC454" s="19"/>
      <c r="CD454" s="19"/>
      <c r="CE454" s="19"/>
      <c r="CF454" s="19"/>
      <c r="CG454" s="19"/>
      <c r="CH454" s="19"/>
      <c r="CI454" s="19"/>
      <c r="CJ454" s="19"/>
      <c r="CK454" s="19"/>
      <c r="CL454" s="19"/>
      <c r="CM454" s="19"/>
      <c r="CN454" s="19"/>
      <c r="CO454" s="19"/>
      <c r="CP454" s="19"/>
      <c r="CQ454" s="19"/>
      <c r="CR454" s="19"/>
      <c r="CS454" s="19"/>
      <c r="CT454" s="19"/>
      <c r="CU454" s="19"/>
      <c r="CV454" s="19"/>
      <c r="CW454" s="19"/>
      <c r="CX454" s="19"/>
      <c r="CY454" s="19"/>
      <c r="CZ454" s="19"/>
      <c r="DA454" s="19"/>
      <c r="DB454" s="19"/>
      <c r="DC454" s="19"/>
      <c r="DD454" s="19"/>
      <c r="DE454" s="19"/>
      <c r="DF454" s="19"/>
      <c r="DG454" s="19"/>
      <c r="DH454" s="19"/>
      <c r="DI454" s="19"/>
      <c r="DJ454" s="19"/>
      <c r="DK454" s="19"/>
      <c r="DL454" s="19"/>
      <c r="DM454" s="19"/>
      <c r="DN454" s="19"/>
      <c r="DO454" s="19"/>
      <c r="DP454" s="19"/>
      <c r="DQ454" s="19"/>
      <c r="DR454" s="19"/>
      <c r="DS454" s="19"/>
    </row>
    <row r="455" spans="1:123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BX455" s="19"/>
      <c r="BY455" s="19"/>
      <c r="BZ455" s="19"/>
      <c r="CA455" s="19"/>
      <c r="CB455" s="19"/>
      <c r="CC455" s="19"/>
      <c r="CD455" s="19"/>
      <c r="CE455" s="19"/>
      <c r="CF455" s="19"/>
      <c r="CG455" s="19"/>
      <c r="CH455" s="19"/>
      <c r="CI455" s="19"/>
      <c r="CJ455" s="19"/>
      <c r="CK455" s="19"/>
      <c r="CL455" s="19"/>
      <c r="CM455" s="19"/>
      <c r="CN455" s="19"/>
      <c r="CO455" s="19"/>
      <c r="CP455" s="19"/>
      <c r="CQ455" s="19"/>
      <c r="CR455" s="19"/>
      <c r="CS455" s="19"/>
      <c r="CT455" s="19"/>
      <c r="CU455" s="19"/>
      <c r="CV455" s="19"/>
      <c r="CW455" s="19"/>
      <c r="CX455" s="19"/>
      <c r="CY455" s="19"/>
      <c r="CZ455" s="19"/>
      <c r="DA455" s="19"/>
      <c r="DB455" s="19"/>
      <c r="DC455" s="19"/>
      <c r="DD455" s="19"/>
      <c r="DE455" s="19"/>
      <c r="DF455" s="19"/>
      <c r="DG455" s="19"/>
      <c r="DH455" s="19"/>
      <c r="DI455" s="19"/>
      <c r="DJ455" s="19"/>
      <c r="DK455" s="19"/>
      <c r="DL455" s="19"/>
      <c r="DM455" s="19"/>
      <c r="DN455" s="19"/>
      <c r="DO455" s="19"/>
      <c r="DP455" s="19"/>
      <c r="DQ455" s="19"/>
      <c r="DR455" s="19"/>
      <c r="DS455" s="19"/>
    </row>
    <row r="456" spans="1:123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BX456" s="19"/>
      <c r="BY456" s="19"/>
      <c r="BZ456" s="19"/>
      <c r="CA456" s="19"/>
      <c r="CB456" s="19"/>
      <c r="CC456" s="19"/>
      <c r="CD456" s="19"/>
      <c r="CE456" s="19"/>
      <c r="CF456" s="19"/>
      <c r="CG456" s="19"/>
      <c r="CH456" s="19"/>
      <c r="CI456" s="19"/>
      <c r="CJ456" s="19"/>
      <c r="CK456" s="19"/>
      <c r="CL456" s="19"/>
      <c r="CM456" s="19"/>
      <c r="CN456" s="19"/>
      <c r="CO456" s="19"/>
      <c r="CP456" s="19"/>
      <c r="CQ456" s="19"/>
      <c r="CR456" s="19"/>
      <c r="CS456" s="19"/>
      <c r="CT456" s="19"/>
      <c r="CU456" s="19"/>
      <c r="CV456" s="19"/>
      <c r="CW456" s="19"/>
      <c r="CX456" s="19"/>
      <c r="CY456" s="19"/>
      <c r="CZ456" s="19"/>
      <c r="DA456" s="19"/>
      <c r="DB456" s="19"/>
      <c r="DC456" s="19"/>
      <c r="DD456" s="19"/>
      <c r="DE456" s="19"/>
      <c r="DF456" s="19"/>
      <c r="DG456" s="19"/>
      <c r="DH456" s="19"/>
      <c r="DI456" s="19"/>
      <c r="DJ456" s="19"/>
      <c r="DK456" s="19"/>
      <c r="DL456" s="19"/>
      <c r="DM456" s="19"/>
      <c r="DN456" s="19"/>
      <c r="DO456" s="19"/>
      <c r="DP456" s="19"/>
      <c r="DQ456" s="19"/>
      <c r="DR456" s="19"/>
      <c r="DS456" s="19"/>
    </row>
    <row r="457" spans="1:123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BX457" s="19"/>
      <c r="BY457" s="19"/>
      <c r="BZ457" s="19"/>
      <c r="CA457" s="19"/>
      <c r="CB457" s="19"/>
      <c r="CC457" s="19"/>
      <c r="CD457" s="19"/>
      <c r="CE457" s="19"/>
      <c r="CF457" s="19"/>
      <c r="CG457" s="19"/>
      <c r="CH457" s="19"/>
      <c r="CI457" s="19"/>
      <c r="CJ457" s="19"/>
      <c r="CK457" s="19"/>
      <c r="CL457" s="19"/>
      <c r="CM457" s="19"/>
      <c r="CN457" s="19"/>
      <c r="CO457" s="19"/>
      <c r="CP457" s="19"/>
      <c r="CQ457" s="19"/>
      <c r="CR457" s="19"/>
      <c r="CS457" s="19"/>
      <c r="CT457" s="19"/>
      <c r="CU457" s="19"/>
      <c r="CV457" s="19"/>
      <c r="CW457" s="19"/>
      <c r="CX457" s="19"/>
      <c r="CY457" s="19"/>
      <c r="CZ457" s="19"/>
      <c r="DA457" s="19"/>
      <c r="DB457" s="19"/>
      <c r="DC457" s="19"/>
      <c r="DD457" s="19"/>
      <c r="DE457" s="19"/>
      <c r="DF457" s="19"/>
      <c r="DG457" s="19"/>
      <c r="DH457" s="19"/>
      <c r="DI457" s="19"/>
      <c r="DJ457" s="19"/>
      <c r="DK457" s="19"/>
      <c r="DL457" s="19"/>
      <c r="DM457" s="19"/>
      <c r="DN457" s="19"/>
      <c r="DO457" s="19"/>
      <c r="DP457" s="19"/>
      <c r="DQ457" s="19"/>
      <c r="DR457" s="19"/>
      <c r="DS457" s="19"/>
    </row>
    <row r="458" spans="1:123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BX458" s="19"/>
      <c r="BY458" s="19"/>
      <c r="BZ458" s="19"/>
      <c r="CA458" s="19"/>
      <c r="CB458" s="19"/>
      <c r="CC458" s="19"/>
      <c r="CD458" s="19"/>
      <c r="CE458" s="19"/>
      <c r="CF458" s="19"/>
      <c r="CG458" s="19"/>
      <c r="CH458" s="19"/>
      <c r="CI458" s="19"/>
      <c r="CJ458" s="19"/>
      <c r="CK458" s="19"/>
      <c r="CL458" s="19"/>
      <c r="CM458" s="19"/>
      <c r="CN458" s="19"/>
      <c r="CO458" s="19"/>
      <c r="CP458" s="19"/>
      <c r="CQ458" s="19"/>
      <c r="CR458" s="19"/>
      <c r="CS458" s="19"/>
      <c r="CT458" s="19"/>
      <c r="CU458" s="19"/>
      <c r="CV458" s="19"/>
      <c r="CW458" s="19"/>
      <c r="CX458" s="19"/>
      <c r="CY458" s="19"/>
      <c r="CZ458" s="19"/>
      <c r="DA458" s="19"/>
      <c r="DB458" s="19"/>
      <c r="DC458" s="19"/>
      <c r="DD458" s="19"/>
      <c r="DE458" s="19"/>
      <c r="DF458" s="19"/>
      <c r="DG458" s="19"/>
      <c r="DH458" s="19"/>
      <c r="DI458" s="19"/>
      <c r="DJ458" s="19"/>
      <c r="DK458" s="19"/>
      <c r="DL458" s="19"/>
      <c r="DM458" s="19"/>
      <c r="DN458" s="19"/>
      <c r="DO458" s="19"/>
      <c r="DP458" s="19"/>
      <c r="DQ458" s="19"/>
      <c r="DR458" s="19"/>
      <c r="DS458" s="19"/>
    </row>
    <row r="459" spans="1:123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BX459" s="19"/>
      <c r="BY459" s="19"/>
      <c r="BZ459" s="19"/>
      <c r="CA459" s="19"/>
      <c r="CB459" s="19"/>
      <c r="CC459" s="19"/>
      <c r="CD459" s="19"/>
      <c r="CE459" s="19"/>
      <c r="CF459" s="19"/>
      <c r="CG459" s="19"/>
      <c r="CH459" s="19"/>
      <c r="CI459" s="19"/>
      <c r="CJ459" s="19"/>
      <c r="CK459" s="19"/>
      <c r="CL459" s="19"/>
      <c r="CM459" s="19"/>
      <c r="CN459" s="19"/>
      <c r="CO459" s="19"/>
      <c r="CP459" s="19"/>
      <c r="CQ459" s="19"/>
      <c r="CR459" s="19"/>
      <c r="CS459" s="19"/>
      <c r="CT459" s="19"/>
      <c r="CU459" s="19"/>
      <c r="CV459" s="19"/>
      <c r="CW459" s="19"/>
      <c r="CX459" s="19"/>
      <c r="CY459" s="19"/>
      <c r="CZ459" s="19"/>
      <c r="DA459" s="19"/>
      <c r="DB459" s="19"/>
      <c r="DC459" s="19"/>
      <c r="DD459" s="19"/>
      <c r="DE459" s="19"/>
      <c r="DF459" s="19"/>
      <c r="DG459" s="19"/>
      <c r="DH459" s="19"/>
      <c r="DI459" s="19"/>
      <c r="DJ459" s="19"/>
      <c r="DK459" s="19"/>
      <c r="DL459" s="19"/>
      <c r="DM459" s="19"/>
      <c r="DN459" s="19"/>
      <c r="DO459" s="19"/>
      <c r="DP459" s="19"/>
      <c r="DQ459" s="19"/>
      <c r="DR459" s="19"/>
      <c r="DS459" s="19"/>
    </row>
    <row r="460" spans="1:123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BX460" s="19"/>
      <c r="BY460" s="19"/>
      <c r="BZ460" s="19"/>
      <c r="CA460" s="19"/>
      <c r="CB460" s="19"/>
      <c r="CC460" s="19"/>
      <c r="CD460" s="19"/>
      <c r="CE460" s="19"/>
      <c r="CF460" s="19"/>
      <c r="CG460" s="19"/>
      <c r="CH460" s="19"/>
      <c r="CI460" s="19"/>
      <c r="CJ460" s="19"/>
      <c r="CK460" s="19"/>
      <c r="CL460" s="19"/>
      <c r="CM460" s="19"/>
      <c r="CN460" s="19"/>
      <c r="CO460" s="19"/>
      <c r="CP460" s="19"/>
      <c r="CQ460" s="19"/>
      <c r="CR460" s="19"/>
      <c r="CS460" s="19"/>
      <c r="CT460" s="19"/>
      <c r="CU460" s="19"/>
      <c r="CV460" s="19"/>
      <c r="CW460" s="19"/>
      <c r="CX460" s="19"/>
      <c r="CY460" s="19"/>
      <c r="CZ460" s="19"/>
      <c r="DA460" s="19"/>
      <c r="DB460" s="19"/>
      <c r="DC460" s="19"/>
      <c r="DD460" s="19"/>
      <c r="DE460" s="19"/>
      <c r="DF460" s="19"/>
      <c r="DG460" s="19"/>
      <c r="DH460" s="19"/>
      <c r="DI460" s="19"/>
      <c r="DJ460" s="19"/>
      <c r="DK460" s="19"/>
      <c r="DL460" s="19"/>
      <c r="DM460" s="19"/>
      <c r="DN460" s="19"/>
      <c r="DO460" s="19"/>
      <c r="DP460" s="19"/>
      <c r="DQ460" s="19"/>
      <c r="DR460" s="19"/>
      <c r="DS460" s="19"/>
    </row>
    <row r="461" spans="1:123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BX461" s="19"/>
      <c r="BY461" s="19"/>
      <c r="BZ461" s="19"/>
      <c r="CA461" s="19"/>
      <c r="CB461" s="19"/>
      <c r="CC461" s="19"/>
      <c r="CD461" s="19"/>
      <c r="CE461" s="19"/>
      <c r="CF461" s="19"/>
      <c r="CG461" s="19"/>
      <c r="CH461" s="19"/>
      <c r="CI461" s="19"/>
      <c r="CJ461" s="19"/>
      <c r="CK461" s="19"/>
      <c r="CL461" s="19"/>
      <c r="CM461" s="19"/>
      <c r="CN461" s="19"/>
      <c r="CO461" s="19"/>
      <c r="CP461" s="19"/>
      <c r="CQ461" s="19"/>
      <c r="CR461" s="19"/>
      <c r="CS461" s="19"/>
      <c r="CT461" s="19"/>
      <c r="CU461" s="19"/>
      <c r="CV461" s="19"/>
      <c r="CW461" s="19"/>
      <c r="CX461" s="19"/>
      <c r="CY461" s="19"/>
      <c r="CZ461" s="19"/>
      <c r="DA461" s="19"/>
      <c r="DB461" s="19"/>
      <c r="DC461" s="19"/>
      <c r="DD461" s="19"/>
      <c r="DE461" s="19"/>
      <c r="DF461" s="19"/>
      <c r="DG461" s="19"/>
      <c r="DH461" s="19"/>
      <c r="DI461" s="19"/>
      <c r="DJ461" s="19"/>
      <c r="DK461" s="19"/>
      <c r="DL461" s="19"/>
      <c r="DM461" s="19"/>
      <c r="DN461" s="19"/>
      <c r="DO461" s="19"/>
      <c r="DP461" s="19"/>
      <c r="DQ461" s="19"/>
      <c r="DR461" s="19"/>
      <c r="DS461" s="19"/>
    </row>
    <row r="462" spans="1:123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BX462" s="19"/>
      <c r="BY462" s="19"/>
      <c r="BZ462" s="19"/>
      <c r="CA462" s="19"/>
      <c r="CB462" s="19"/>
      <c r="CC462" s="19"/>
      <c r="CD462" s="19"/>
      <c r="CE462" s="19"/>
      <c r="CF462" s="19"/>
      <c r="CG462" s="19"/>
      <c r="CH462" s="19"/>
      <c r="CI462" s="19"/>
      <c r="CJ462" s="19"/>
      <c r="CK462" s="19"/>
      <c r="CL462" s="19"/>
      <c r="CM462" s="19"/>
      <c r="CN462" s="19"/>
      <c r="CO462" s="19"/>
      <c r="CP462" s="19"/>
      <c r="CQ462" s="19"/>
      <c r="CR462" s="19"/>
      <c r="CS462" s="19"/>
      <c r="CT462" s="19"/>
      <c r="CU462" s="19"/>
      <c r="CV462" s="19"/>
      <c r="CW462" s="19"/>
      <c r="CX462" s="19"/>
      <c r="CY462" s="19"/>
      <c r="CZ462" s="19"/>
      <c r="DA462" s="19"/>
      <c r="DB462" s="19"/>
      <c r="DC462" s="19"/>
      <c r="DD462" s="19"/>
      <c r="DE462" s="19"/>
      <c r="DF462" s="19"/>
      <c r="DG462" s="19"/>
      <c r="DH462" s="19"/>
      <c r="DI462" s="19"/>
      <c r="DJ462" s="19"/>
      <c r="DK462" s="19"/>
      <c r="DL462" s="19"/>
      <c r="DM462" s="19"/>
      <c r="DN462" s="19"/>
      <c r="DO462" s="19"/>
      <c r="DP462" s="19"/>
      <c r="DQ462" s="19"/>
      <c r="DR462" s="19"/>
      <c r="DS462" s="19"/>
    </row>
    <row r="463" spans="1:123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BX463" s="19"/>
      <c r="BY463" s="19"/>
      <c r="BZ463" s="19"/>
      <c r="CA463" s="19"/>
      <c r="CB463" s="19"/>
      <c r="CC463" s="19"/>
      <c r="CD463" s="19"/>
      <c r="CE463" s="19"/>
      <c r="CF463" s="19"/>
      <c r="CG463" s="19"/>
      <c r="CH463" s="19"/>
      <c r="CI463" s="19"/>
      <c r="CJ463" s="19"/>
      <c r="CK463" s="19"/>
      <c r="CL463" s="19"/>
      <c r="CM463" s="19"/>
      <c r="CN463" s="19"/>
      <c r="CO463" s="19"/>
      <c r="CP463" s="19"/>
      <c r="CQ463" s="19"/>
      <c r="CR463" s="19"/>
      <c r="CS463" s="19"/>
      <c r="CT463" s="19"/>
      <c r="CU463" s="19"/>
      <c r="CV463" s="19"/>
      <c r="CW463" s="19"/>
      <c r="CX463" s="19"/>
      <c r="CY463" s="19"/>
      <c r="CZ463" s="19"/>
      <c r="DA463" s="19"/>
      <c r="DB463" s="19"/>
      <c r="DC463" s="19"/>
      <c r="DD463" s="19"/>
      <c r="DE463" s="19"/>
      <c r="DF463" s="19"/>
      <c r="DG463" s="19"/>
      <c r="DH463" s="19"/>
      <c r="DI463" s="19"/>
      <c r="DJ463" s="19"/>
      <c r="DK463" s="19"/>
      <c r="DL463" s="19"/>
      <c r="DM463" s="19"/>
      <c r="DN463" s="19"/>
      <c r="DO463" s="19"/>
      <c r="DP463" s="19"/>
      <c r="DQ463" s="19"/>
      <c r="DR463" s="19"/>
      <c r="DS463" s="19"/>
    </row>
    <row r="464" spans="1:123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BX464" s="19"/>
      <c r="BY464" s="19"/>
      <c r="BZ464" s="19"/>
      <c r="CA464" s="19"/>
      <c r="CB464" s="19"/>
      <c r="CC464" s="19"/>
      <c r="CD464" s="19"/>
      <c r="CE464" s="19"/>
      <c r="CF464" s="19"/>
      <c r="CG464" s="19"/>
      <c r="CH464" s="19"/>
      <c r="CI464" s="19"/>
      <c r="CJ464" s="19"/>
      <c r="CK464" s="19"/>
      <c r="CL464" s="19"/>
      <c r="CM464" s="19"/>
      <c r="CN464" s="19"/>
      <c r="CO464" s="19"/>
      <c r="CP464" s="19"/>
      <c r="CQ464" s="19"/>
      <c r="CR464" s="19"/>
      <c r="CS464" s="19"/>
      <c r="CT464" s="19"/>
      <c r="CU464" s="19"/>
      <c r="CV464" s="19"/>
      <c r="CW464" s="19"/>
      <c r="CX464" s="19"/>
      <c r="CY464" s="19"/>
      <c r="CZ464" s="19"/>
      <c r="DA464" s="19"/>
      <c r="DB464" s="19"/>
      <c r="DC464" s="19"/>
      <c r="DD464" s="19"/>
      <c r="DE464" s="19"/>
      <c r="DF464" s="19"/>
      <c r="DG464" s="19"/>
      <c r="DH464" s="19"/>
      <c r="DI464" s="19"/>
      <c r="DJ464" s="19"/>
      <c r="DK464" s="19"/>
      <c r="DL464" s="19"/>
      <c r="DM464" s="19"/>
      <c r="DN464" s="19"/>
      <c r="DO464" s="19"/>
      <c r="DP464" s="19"/>
      <c r="DQ464" s="19"/>
      <c r="DR464" s="19"/>
      <c r="DS464" s="19"/>
    </row>
    <row r="465" spans="1:123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BX465" s="19"/>
      <c r="BY465" s="19"/>
      <c r="BZ465" s="19"/>
      <c r="CA465" s="19"/>
      <c r="CB465" s="19"/>
      <c r="CC465" s="19"/>
      <c r="CD465" s="19"/>
      <c r="CE465" s="19"/>
      <c r="CF465" s="19"/>
      <c r="CG465" s="19"/>
      <c r="CH465" s="19"/>
      <c r="CI465" s="19"/>
      <c r="CJ465" s="19"/>
      <c r="CK465" s="19"/>
      <c r="CL465" s="19"/>
      <c r="CM465" s="19"/>
      <c r="CN465" s="19"/>
      <c r="CO465" s="19"/>
      <c r="CP465" s="19"/>
      <c r="CQ465" s="19"/>
      <c r="CR465" s="19"/>
      <c r="CS465" s="19"/>
      <c r="CT465" s="19"/>
      <c r="CU465" s="19"/>
      <c r="CV465" s="19"/>
      <c r="CW465" s="19"/>
      <c r="CX465" s="19"/>
      <c r="CY465" s="19"/>
      <c r="CZ465" s="19"/>
      <c r="DA465" s="19"/>
      <c r="DB465" s="19"/>
      <c r="DC465" s="19"/>
      <c r="DD465" s="19"/>
      <c r="DE465" s="19"/>
      <c r="DF465" s="19"/>
      <c r="DG465" s="19"/>
      <c r="DH465" s="19"/>
      <c r="DI465" s="19"/>
      <c r="DJ465" s="19"/>
      <c r="DK465" s="19"/>
      <c r="DL465" s="19"/>
      <c r="DM465" s="19"/>
      <c r="DN465" s="19"/>
      <c r="DO465" s="19"/>
      <c r="DP465" s="19"/>
      <c r="DQ465" s="19"/>
      <c r="DR465" s="19"/>
      <c r="DS465" s="19"/>
    </row>
    <row r="466" spans="1:123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BX466" s="19"/>
      <c r="BY466" s="19"/>
      <c r="BZ466" s="19"/>
      <c r="CA466" s="19"/>
      <c r="CB466" s="19"/>
      <c r="CC466" s="19"/>
      <c r="CD466" s="19"/>
      <c r="CE466" s="19"/>
      <c r="CF466" s="19"/>
      <c r="CG466" s="19"/>
      <c r="CH466" s="19"/>
      <c r="CI466" s="19"/>
      <c r="CJ466" s="19"/>
      <c r="CK466" s="19"/>
      <c r="CL466" s="19"/>
      <c r="CM466" s="19"/>
      <c r="CN466" s="19"/>
      <c r="CO466" s="19"/>
      <c r="CP466" s="19"/>
      <c r="CQ466" s="19"/>
      <c r="CR466" s="19"/>
      <c r="CS466" s="19"/>
      <c r="CT466" s="19"/>
      <c r="CU466" s="19"/>
      <c r="CV466" s="19"/>
      <c r="CW466" s="19"/>
      <c r="CX466" s="19"/>
      <c r="CY466" s="19"/>
      <c r="CZ466" s="19"/>
      <c r="DA466" s="19"/>
      <c r="DB466" s="19"/>
      <c r="DC466" s="19"/>
      <c r="DD466" s="19"/>
      <c r="DE466" s="19"/>
      <c r="DF466" s="19"/>
      <c r="DG466" s="19"/>
      <c r="DH466" s="19"/>
      <c r="DI466" s="19"/>
      <c r="DJ466" s="19"/>
      <c r="DK466" s="19"/>
      <c r="DL466" s="19"/>
      <c r="DM466" s="19"/>
      <c r="DN466" s="19"/>
      <c r="DO466" s="19"/>
      <c r="DP466" s="19"/>
      <c r="DQ466" s="19"/>
      <c r="DR466" s="19"/>
      <c r="DS466" s="19"/>
    </row>
    <row r="467" spans="1:123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BX467" s="19"/>
      <c r="BY467" s="19"/>
      <c r="BZ467" s="19"/>
      <c r="CA467" s="19"/>
      <c r="CB467" s="19"/>
      <c r="CC467" s="19"/>
      <c r="CD467" s="19"/>
      <c r="CE467" s="19"/>
      <c r="CF467" s="19"/>
      <c r="CG467" s="19"/>
      <c r="CH467" s="19"/>
      <c r="CI467" s="19"/>
      <c r="CJ467" s="19"/>
      <c r="CK467" s="19"/>
      <c r="CL467" s="19"/>
      <c r="CM467" s="19"/>
      <c r="CN467" s="19"/>
      <c r="CO467" s="19"/>
      <c r="CP467" s="19"/>
      <c r="CQ467" s="19"/>
      <c r="CR467" s="19"/>
      <c r="CS467" s="19"/>
      <c r="CT467" s="19"/>
      <c r="CU467" s="19"/>
      <c r="CV467" s="19"/>
      <c r="CW467" s="19"/>
      <c r="CX467" s="19"/>
      <c r="CY467" s="19"/>
      <c r="CZ467" s="19"/>
      <c r="DA467" s="19"/>
      <c r="DB467" s="19"/>
      <c r="DC467" s="19"/>
      <c r="DD467" s="19"/>
      <c r="DE467" s="19"/>
      <c r="DF467" s="19"/>
      <c r="DG467" s="19"/>
      <c r="DH467" s="19"/>
      <c r="DI467" s="19"/>
      <c r="DJ467" s="19"/>
      <c r="DK467" s="19"/>
      <c r="DL467" s="19"/>
      <c r="DM467" s="19"/>
      <c r="DN467" s="19"/>
      <c r="DO467" s="19"/>
      <c r="DP467" s="19"/>
      <c r="DQ467" s="19"/>
      <c r="DR467" s="19"/>
      <c r="DS467" s="19"/>
    </row>
    <row r="468" spans="1:123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BX468" s="19"/>
      <c r="BY468" s="19"/>
      <c r="BZ468" s="19"/>
      <c r="CA468" s="19"/>
      <c r="CB468" s="19"/>
      <c r="CC468" s="19"/>
      <c r="CD468" s="19"/>
      <c r="CE468" s="19"/>
      <c r="CF468" s="19"/>
      <c r="CG468" s="19"/>
      <c r="CH468" s="19"/>
      <c r="CI468" s="19"/>
      <c r="CJ468" s="19"/>
      <c r="CK468" s="19"/>
      <c r="CL468" s="19"/>
      <c r="CM468" s="19"/>
      <c r="CN468" s="19"/>
      <c r="CO468" s="19"/>
      <c r="CP468" s="19"/>
      <c r="CQ468" s="19"/>
      <c r="CR468" s="19"/>
      <c r="CS468" s="19"/>
      <c r="CT468" s="19"/>
      <c r="CU468" s="19"/>
      <c r="CV468" s="19"/>
      <c r="CW468" s="19"/>
      <c r="CX468" s="19"/>
      <c r="CY468" s="19"/>
      <c r="CZ468" s="19"/>
      <c r="DA468" s="19"/>
      <c r="DB468" s="19"/>
      <c r="DC468" s="19"/>
      <c r="DD468" s="19"/>
      <c r="DE468" s="19"/>
      <c r="DF468" s="19"/>
      <c r="DG468" s="19"/>
      <c r="DH468" s="19"/>
      <c r="DI468" s="19"/>
      <c r="DJ468" s="19"/>
      <c r="DK468" s="19"/>
      <c r="DL468" s="19"/>
      <c r="DM468" s="19"/>
      <c r="DN468" s="19"/>
      <c r="DO468" s="19"/>
      <c r="DP468" s="19"/>
      <c r="DQ468" s="19"/>
      <c r="DR468" s="19"/>
      <c r="DS468" s="19"/>
    </row>
    <row r="469" spans="1:123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BX469" s="19"/>
      <c r="BY469" s="19"/>
      <c r="BZ469" s="19"/>
      <c r="CA469" s="19"/>
      <c r="CB469" s="19"/>
      <c r="CC469" s="19"/>
      <c r="CD469" s="19"/>
      <c r="CE469" s="19"/>
      <c r="CF469" s="19"/>
      <c r="CG469" s="19"/>
      <c r="CH469" s="19"/>
      <c r="CI469" s="19"/>
      <c r="CJ469" s="19"/>
      <c r="CK469" s="19"/>
      <c r="CL469" s="19"/>
      <c r="CM469" s="19"/>
      <c r="CN469" s="19"/>
      <c r="CO469" s="19"/>
      <c r="CP469" s="19"/>
      <c r="CQ469" s="19"/>
      <c r="CR469" s="19"/>
      <c r="CS469" s="19"/>
      <c r="CT469" s="19"/>
      <c r="CU469" s="19"/>
      <c r="CV469" s="19"/>
      <c r="CW469" s="19"/>
      <c r="CX469" s="19"/>
      <c r="CY469" s="19"/>
      <c r="CZ469" s="19"/>
      <c r="DA469" s="19"/>
      <c r="DB469" s="19"/>
      <c r="DC469" s="19"/>
      <c r="DD469" s="19"/>
      <c r="DE469" s="19"/>
      <c r="DF469" s="19"/>
      <c r="DG469" s="19"/>
      <c r="DH469" s="19"/>
      <c r="DI469" s="19"/>
      <c r="DJ469" s="19"/>
      <c r="DK469" s="19"/>
      <c r="DL469" s="19"/>
      <c r="DM469" s="19"/>
      <c r="DN469" s="19"/>
      <c r="DO469" s="19"/>
      <c r="DP469" s="19"/>
      <c r="DQ469" s="19"/>
      <c r="DR469" s="19"/>
      <c r="DS469" s="19"/>
    </row>
    <row r="470" spans="1:123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BX470" s="19"/>
      <c r="BY470" s="19"/>
      <c r="BZ470" s="19"/>
      <c r="CA470" s="19"/>
      <c r="CB470" s="19"/>
      <c r="CC470" s="19"/>
      <c r="CD470" s="19"/>
      <c r="CE470" s="19"/>
      <c r="CF470" s="19"/>
      <c r="CG470" s="19"/>
      <c r="CH470" s="19"/>
      <c r="CI470" s="19"/>
      <c r="CJ470" s="19"/>
      <c r="CK470" s="19"/>
      <c r="CL470" s="19"/>
      <c r="CM470" s="19"/>
      <c r="CN470" s="19"/>
      <c r="CO470" s="19"/>
      <c r="CP470" s="19"/>
      <c r="CQ470" s="19"/>
      <c r="CR470" s="19"/>
      <c r="CS470" s="19"/>
      <c r="CT470" s="19"/>
      <c r="CU470" s="19"/>
      <c r="CV470" s="19"/>
      <c r="CW470" s="19"/>
      <c r="CX470" s="19"/>
      <c r="CY470" s="19"/>
      <c r="CZ470" s="19"/>
      <c r="DA470" s="19"/>
      <c r="DB470" s="19"/>
      <c r="DC470" s="19"/>
      <c r="DD470" s="19"/>
      <c r="DE470" s="19"/>
      <c r="DF470" s="19"/>
      <c r="DG470" s="19"/>
      <c r="DH470" s="19"/>
      <c r="DI470" s="19"/>
      <c r="DJ470" s="19"/>
      <c r="DK470" s="19"/>
      <c r="DL470" s="19"/>
      <c r="DM470" s="19"/>
      <c r="DN470" s="19"/>
      <c r="DO470" s="19"/>
      <c r="DP470" s="19"/>
      <c r="DQ470" s="19"/>
      <c r="DR470" s="19"/>
      <c r="DS470" s="19"/>
    </row>
    <row r="471" spans="1:123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BX471" s="19"/>
      <c r="BY471" s="19"/>
      <c r="BZ471" s="19"/>
      <c r="CA471" s="19"/>
      <c r="CB471" s="19"/>
      <c r="CC471" s="19"/>
      <c r="CD471" s="19"/>
      <c r="CE471" s="19"/>
      <c r="CF471" s="19"/>
      <c r="CG471" s="19"/>
      <c r="CH471" s="19"/>
      <c r="CI471" s="19"/>
      <c r="CJ471" s="19"/>
      <c r="CK471" s="19"/>
      <c r="CL471" s="19"/>
      <c r="CM471" s="19"/>
      <c r="CN471" s="19"/>
      <c r="CO471" s="19"/>
      <c r="CP471" s="19"/>
      <c r="CQ471" s="19"/>
      <c r="CR471" s="19"/>
      <c r="CS471" s="19"/>
      <c r="CT471" s="19"/>
      <c r="CU471" s="19"/>
      <c r="CV471" s="19"/>
      <c r="CW471" s="19"/>
      <c r="CX471" s="19"/>
      <c r="CY471" s="19"/>
      <c r="CZ471" s="19"/>
      <c r="DA471" s="19"/>
      <c r="DB471" s="19"/>
      <c r="DC471" s="19"/>
      <c r="DD471" s="19"/>
      <c r="DE471" s="19"/>
      <c r="DF471" s="19"/>
      <c r="DG471" s="19"/>
      <c r="DH471" s="19"/>
      <c r="DI471" s="19"/>
      <c r="DJ471" s="19"/>
      <c r="DK471" s="19"/>
      <c r="DL471" s="19"/>
      <c r="DM471" s="19"/>
      <c r="DN471" s="19"/>
      <c r="DO471" s="19"/>
      <c r="DP471" s="19"/>
      <c r="DQ471" s="19"/>
      <c r="DR471" s="19"/>
      <c r="DS471" s="19"/>
    </row>
    <row r="472" spans="1:123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BX472" s="19"/>
      <c r="BY472" s="19"/>
      <c r="BZ472" s="19"/>
      <c r="CA472" s="19"/>
      <c r="CB472" s="19"/>
      <c r="CC472" s="19"/>
      <c r="CD472" s="19"/>
      <c r="CE472" s="19"/>
      <c r="CF472" s="19"/>
      <c r="CG472" s="19"/>
      <c r="CH472" s="19"/>
      <c r="CI472" s="19"/>
      <c r="CJ472" s="19"/>
      <c r="CK472" s="19"/>
      <c r="CL472" s="19"/>
      <c r="CM472" s="19"/>
      <c r="CN472" s="19"/>
      <c r="CO472" s="19"/>
      <c r="CP472" s="19"/>
      <c r="CQ472" s="19"/>
      <c r="CR472" s="19"/>
      <c r="CS472" s="19"/>
      <c r="CT472" s="19"/>
      <c r="CU472" s="19"/>
      <c r="CV472" s="19"/>
      <c r="CW472" s="19"/>
      <c r="CX472" s="19"/>
      <c r="CY472" s="19"/>
      <c r="CZ472" s="19"/>
      <c r="DA472" s="19"/>
      <c r="DB472" s="19"/>
      <c r="DC472" s="19"/>
      <c r="DD472" s="19"/>
      <c r="DE472" s="19"/>
      <c r="DF472" s="19"/>
      <c r="DG472" s="19"/>
      <c r="DH472" s="19"/>
      <c r="DI472" s="19"/>
      <c r="DJ472" s="19"/>
      <c r="DK472" s="19"/>
      <c r="DL472" s="19"/>
      <c r="DM472" s="19"/>
      <c r="DN472" s="19"/>
      <c r="DO472" s="19"/>
      <c r="DP472" s="19"/>
      <c r="DQ472" s="19"/>
      <c r="DR472" s="19"/>
      <c r="DS472" s="19"/>
    </row>
    <row r="473" spans="1:123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BX473" s="19"/>
      <c r="BY473" s="19"/>
      <c r="BZ473" s="19"/>
      <c r="CA473" s="19"/>
      <c r="CB473" s="19"/>
      <c r="CC473" s="19"/>
      <c r="CD473" s="19"/>
      <c r="CE473" s="19"/>
      <c r="CF473" s="19"/>
      <c r="CG473" s="19"/>
      <c r="CH473" s="19"/>
      <c r="CI473" s="19"/>
      <c r="CJ473" s="19"/>
      <c r="CK473" s="19"/>
      <c r="CL473" s="19"/>
      <c r="CM473" s="19"/>
      <c r="CN473" s="19"/>
      <c r="CO473" s="19"/>
      <c r="CP473" s="19"/>
      <c r="CQ473" s="19"/>
      <c r="CR473" s="19"/>
      <c r="CS473" s="19"/>
      <c r="CT473" s="19"/>
      <c r="CU473" s="19"/>
      <c r="CV473" s="19"/>
      <c r="CW473" s="19"/>
      <c r="CX473" s="19"/>
      <c r="CY473" s="19"/>
      <c r="CZ473" s="19"/>
      <c r="DA473" s="19"/>
      <c r="DB473" s="19"/>
      <c r="DC473" s="19"/>
      <c r="DD473" s="19"/>
      <c r="DE473" s="19"/>
      <c r="DF473" s="19"/>
      <c r="DG473" s="19"/>
      <c r="DH473" s="19"/>
      <c r="DI473" s="19"/>
      <c r="DJ473" s="19"/>
      <c r="DK473" s="19"/>
      <c r="DL473" s="19"/>
      <c r="DM473" s="19"/>
      <c r="DN473" s="19"/>
      <c r="DO473" s="19"/>
      <c r="DP473" s="19"/>
      <c r="DQ473" s="19"/>
      <c r="DR473" s="19"/>
      <c r="DS473" s="19"/>
    </row>
    <row r="474" spans="1:123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BX474" s="19"/>
      <c r="BY474" s="19"/>
      <c r="BZ474" s="19"/>
      <c r="CA474" s="19"/>
      <c r="CB474" s="19"/>
      <c r="CC474" s="19"/>
      <c r="CD474" s="19"/>
      <c r="CE474" s="19"/>
      <c r="CF474" s="19"/>
      <c r="CG474" s="19"/>
      <c r="CH474" s="19"/>
      <c r="CI474" s="19"/>
      <c r="CJ474" s="19"/>
      <c r="CK474" s="19"/>
      <c r="CL474" s="19"/>
      <c r="CM474" s="19"/>
      <c r="CN474" s="19"/>
      <c r="CO474" s="19"/>
      <c r="CP474" s="19"/>
      <c r="CQ474" s="19"/>
      <c r="CR474" s="19"/>
      <c r="CS474" s="19"/>
      <c r="CT474" s="19"/>
      <c r="CU474" s="19"/>
      <c r="CV474" s="19"/>
      <c r="CW474" s="19"/>
      <c r="CX474" s="19"/>
      <c r="CY474" s="19"/>
      <c r="CZ474" s="19"/>
      <c r="DA474" s="19"/>
      <c r="DB474" s="19"/>
      <c r="DC474" s="19"/>
      <c r="DD474" s="19"/>
      <c r="DE474" s="19"/>
      <c r="DF474" s="19"/>
      <c r="DG474" s="19"/>
      <c r="DH474" s="19"/>
      <c r="DI474" s="19"/>
      <c r="DJ474" s="19"/>
      <c r="DK474" s="19"/>
      <c r="DL474" s="19"/>
      <c r="DM474" s="19"/>
      <c r="DN474" s="19"/>
      <c r="DO474" s="19"/>
      <c r="DP474" s="19"/>
      <c r="DQ474" s="19"/>
      <c r="DR474" s="19"/>
      <c r="DS474" s="19"/>
    </row>
    <row r="475" spans="1:123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BX475" s="19"/>
      <c r="BY475" s="19"/>
      <c r="BZ475" s="19"/>
      <c r="CA475" s="19"/>
      <c r="CB475" s="19"/>
      <c r="CC475" s="19"/>
      <c r="CD475" s="19"/>
      <c r="CE475" s="19"/>
      <c r="CF475" s="19"/>
      <c r="CG475" s="19"/>
      <c r="CH475" s="19"/>
      <c r="CI475" s="19"/>
      <c r="CJ475" s="19"/>
      <c r="CK475" s="19"/>
      <c r="CL475" s="19"/>
      <c r="CM475" s="19"/>
      <c r="CN475" s="19"/>
      <c r="CO475" s="19"/>
      <c r="CP475" s="19"/>
      <c r="CQ475" s="19"/>
      <c r="CR475" s="19"/>
      <c r="CS475" s="19"/>
      <c r="CT475" s="19"/>
      <c r="CU475" s="19"/>
      <c r="CV475" s="19"/>
      <c r="CW475" s="19"/>
      <c r="CX475" s="19"/>
      <c r="CY475" s="19"/>
      <c r="CZ475" s="19"/>
      <c r="DA475" s="19"/>
      <c r="DB475" s="19"/>
      <c r="DC475" s="19"/>
      <c r="DD475" s="19"/>
      <c r="DE475" s="19"/>
      <c r="DF475" s="19"/>
      <c r="DG475" s="19"/>
      <c r="DH475" s="19"/>
      <c r="DI475" s="19"/>
      <c r="DJ475" s="19"/>
      <c r="DK475" s="19"/>
      <c r="DL475" s="19"/>
      <c r="DM475" s="19"/>
      <c r="DN475" s="19"/>
      <c r="DO475" s="19"/>
      <c r="DP475" s="19"/>
      <c r="DQ475" s="19"/>
      <c r="DR475" s="19"/>
      <c r="DS475" s="19"/>
    </row>
    <row r="476" spans="1:123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BX476" s="19"/>
      <c r="BY476" s="19"/>
      <c r="BZ476" s="19"/>
      <c r="CA476" s="19"/>
      <c r="CB476" s="19"/>
      <c r="CC476" s="19"/>
      <c r="CD476" s="19"/>
      <c r="CE476" s="19"/>
      <c r="CF476" s="19"/>
      <c r="CG476" s="19"/>
      <c r="CH476" s="19"/>
      <c r="CI476" s="19"/>
      <c r="CJ476" s="19"/>
      <c r="CK476" s="19"/>
      <c r="CL476" s="19"/>
      <c r="CM476" s="19"/>
      <c r="CN476" s="19"/>
      <c r="CO476" s="19"/>
      <c r="CP476" s="19"/>
      <c r="CQ476" s="19"/>
      <c r="CR476" s="19"/>
      <c r="CS476" s="19"/>
      <c r="CT476" s="19"/>
      <c r="CU476" s="19"/>
      <c r="CV476" s="19"/>
      <c r="CW476" s="19"/>
      <c r="CX476" s="19"/>
      <c r="CY476" s="19"/>
      <c r="CZ476" s="19"/>
      <c r="DA476" s="19"/>
      <c r="DB476" s="19"/>
      <c r="DC476" s="19"/>
      <c r="DD476" s="19"/>
      <c r="DE476" s="19"/>
      <c r="DF476" s="19"/>
      <c r="DG476" s="19"/>
      <c r="DH476" s="19"/>
      <c r="DI476" s="19"/>
      <c r="DJ476" s="19"/>
      <c r="DK476" s="19"/>
      <c r="DL476" s="19"/>
      <c r="DM476" s="19"/>
      <c r="DN476" s="19"/>
      <c r="DO476" s="19"/>
      <c r="DP476" s="19"/>
      <c r="DQ476" s="19"/>
      <c r="DR476" s="19"/>
      <c r="DS476" s="19"/>
    </row>
    <row r="477" spans="1:123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BX477" s="19"/>
      <c r="BY477" s="19"/>
      <c r="BZ477" s="19"/>
      <c r="CA477" s="19"/>
      <c r="CB477" s="19"/>
      <c r="CC477" s="19"/>
      <c r="CD477" s="19"/>
      <c r="CE477" s="19"/>
      <c r="CF477" s="19"/>
      <c r="CG477" s="19"/>
      <c r="CH477" s="19"/>
      <c r="CI477" s="19"/>
      <c r="CJ477" s="19"/>
      <c r="CK477" s="19"/>
      <c r="CL477" s="19"/>
      <c r="CM477" s="19"/>
      <c r="CN477" s="19"/>
      <c r="CO477" s="19"/>
      <c r="CP477" s="19"/>
      <c r="CQ477" s="19"/>
      <c r="CR477" s="19"/>
      <c r="CS477" s="19"/>
      <c r="CT477" s="19"/>
      <c r="CU477" s="19"/>
      <c r="CV477" s="19"/>
      <c r="CW477" s="19"/>
      <c r="CX477" s="19"/>
      <c r="CY477" s="19"/>
      <c r="CZ477" s="19"/>
      <c r="DA477" s="19"/>
      <c r="DB477" s="19"/>
      <c r="DC477" s="19"/>
      <c r="DD477" s="19"/>
      <c r="DE477" s="19"/>
      <c r="DF477" s="19"/>
      <c r="DG477" s="19"/>
      <c r="DH477" s="19"/>
      <c r="DI477" s="19"/>
      <c r="DJ477" s="19"/>
      <c r="DK477" s="19"/>
      <c r="DL477" s="19"/>
      <c r="DM477" s="19"/>
      <c r="DN477" s="19"/>
      <c r="DO477" s="19"/>
      <c r="DP477" s="19"/>
      <c r="DQ477" s="19"/>
      <c r="DR477" s="19"/>
      <c r="DS477" s="19"/>
    </row>
    <row r="478" spans="1:123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BX478" s="19"/>
      <c r="BY478" s="19"/>
      <c r="BZ478" s="19"/>
      <c r="CA478" s="19"/>
      <c r="CB478" s="19"/>
      <c r="CC478" s="19"/>
      <c r="CD478" s="19"/>
      <c r="CE478" s="19"/>
      <c r="CF478" s="19"/>
      <c r="CG478" s="19"/>
      <c r="CH478" s="19"/>
      <c r="CI478" s="19"/>
      <c r="CJ478" s="19"/>
      <c r="CK478" s="19"/>
      <c r="CL478" s="19"/>
      <c r="CM478" s="19"/>
      <c r="CN478" s="19"/>
      <c r="CO478" s="19"/>
      <c r="CP478" s="19"/>
      <c r="CQ478" s="19"/>
      <c r="CR478" s="19"/>
      <c r="CS478" s="19"/>
      <c r="CT478" s="19"/>
      <c r="CU478" s="19"/>
      <c r="CV478" s="19"/>
      <c r="CW478" s="19"/>
      <c r="CX478" s="19"/>
      <c r="CY478" s="19"/>
      <c r="CZ478" s="19"/>
      <c r="DA478" s="19"/>
      <c r="DB478" s="19"/>
      <c r="DC478" s="19"/>
      <c r="DD478" s="19"/>
      <c r="DE478" s="19"/>
      <c r="DF478" s="19"/>
      <c r="DG478" s="19"/>
      <c r="DH478" s="19"/>
      <c r="DI478" s="19"/>
      <c r="DJ478" s="19"/>
      <c r="DK478" s="19"/>
      <c r="DL478" s="19"/>
      <c r="DM478" s="19"/>
      <c r="DN478" s="19"/>
      <c r="DO478" s="19"/>
      <c r="DP478" s="19"/>
      <c r="DQ478" s="19"/>
      <c r="DR478" s="19"/>
      <c r="DS478" s="19"/>
    </row>
    <row r="479" spans="1:123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BX479" s="19"/>
      <c r="BY479" s="19"/>
      <c r="BZ479" s="19"/>
      <c r="CA479" s="19"/>
      <c r="CB479" s="19"/>
      <c r="CC479" s="19"/>
      <c r="CD479" s="19"/>
      <c r="CE479" s="19"/>
      <c r="CF479" s="19"/>
      <c r="CG479" s="19"/>
      <c r="CH479" s="19"/>
      <c r="CI479" s="19"/>
      <c r="CJ479" s="19"/>
      <c r="CK479" s="19"/>
      <c r="CL479" s="19"/>
      <c r="CM479" s="19"/>
      <c r="CN479" s="19"/>
      <c r="CO479" s="19"/>
      <c r="CP479" s="19"/>
      <c r="CQ479" s="19"/>
      <c r="CR479" s="19"/>
      <c r="CS479" s="19"/>
      <c r="CT479" s="19"/>
      <c r="CU479" s="19"/>
      <c r="CV479" s="19"/>
      <c r="CW479" s="19"/>
      <c r="CX479" s="19"/>
      <c r="CY479" s="19"/>
      <c r="CZ479" s="19"/>
      <c r="DA479" s="19"/>
      <c r="DB479" s="19"/>
      <c r="DC479" s="19"/>
      <c r="DD479" s="19"/>
      <c r="DE479" s="19"/>
      <c r="DF479" s="19"/>
      <c r="DG479" s="19"/>
      <c r="DH479" s="19"/>
      <c r="DI479" s="19"/>
      <c r="DJ479" s="19"/>
      <c r="DK479" s="19"/>
      <c r="DL479" s="19"/>
      <c r="DM479" s="19"/>
      <c r="DN479" s="19"/>
      <c r="DO479" s="19"/>
      <c r="DP479" s="19"/>
      <c r="DQ479" s="19"/>
      <c r="DR479" s="19"/>
      <c r="DS479" s="19"/>
    </row>
    <row r="480" spans="1:123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BX480" s="19"/>
      <c r="BY480" s="19"/>
      <c r="BZ480" s="19"/>
      <c r="CA480" s="19"/>
      <c r="CB480" s="19"/>
      <c r="CC480" s="19"/>
      <c r="CD480" s="19"/>
      <c r="CE480" s="19"/>
      <c r="CF480" s="19"/>
      <c r="CG480" s="19"/>
      <c r="CH480" s="19"/>
      <c r="CI480" s="19"/>
      <c r="CJ480" s="19"/>
      <c r="CK480" s="19"/>
      <c r="CL480" s="19"/>
      <c r="CM480" s="19"/>
      <c r="CN480" s="19"/>
      <c r="CO480" s="19"/>
      <c r="CP480" s="19"/>
      <c r="CQ480" s="19"/>
      <c r="CR480" s="19"/>
      <c r="CS480" s="19"/>
      <c r="CT480" s="19"/>
      <c r="CU480" s="19"/>
      <c r="CV480" s="19"/>
      <c r="CW480" s="19"/>
      <c r="CX480" s="19"/>
      <c r="CY480" s="19"/>
      <c r="CZ480" s="19"/>
      <c r="DA480" s="19"/>
      <c r="DB480" s="19"/>
      <c r="DC480" s="19"/>
      <c r="DD480" s="19"/>
      <c r="DE480" s="19"/>
      <c r="DF480" s="19"/>
      <c r="DG480" s="19"/>
      <c r="DH480" s="19"/>
      <c r="DI480" s="19"/>
      <c r="DJ480" s="19"/>
      <c r="DK480" s="19"/>
      <c r="DL480" s="19"/>
      <c r="DM480" s="19"/>
      <c r="DN480" s="19"/>
      <c r="DO480" s="19"/>
      <c r="DP480" s="19"/>
      <c r="DQ480" s="19"/>
      <c r="DR480" s="19"/>
      <c r="DS480" s="19"/>
    </row>
    <row r="481" spans="1:123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BX481" s="19"/>
      <c r="BY481" s="19"/>
      <c r="BZ481" s="19"/>
      <c r="CA481" s="19"/>
      <c r="CB481" s="19"/>
      <c r="CC481" s="19"/>
      <c r="CD481" s="19"/>
      <c r="CE481" s="19"/>
      <c r="CF481" s="19"/>
      <c r="CG481" s="19"/>
      <c r="CH481" s="19"/>
      <c r="CI481" s="19"/>
      <c r="CJ481" s="19"/>
      <c r="CK481" s="19"/>
      <c r="CL481" s="19"/>
      <c r="CM481" s="19"/>
      <c r="CN481" s="19"/>
      <c r="CO481" s="19"/>
      <c r="CP481" s="19"/>
      <c r="CQ481" s="19"/>
      <c r="CR481" s="19"/>
      <c r="CS481" s="19"/>
      <c r="CT481" s="19"/>
      <c r="CU481" s="19"/>
      <c r="CV481" s="19"/>
      <c r="CW481" s="19"/>
      <c r="CX481" s="19"/>
      <c r="CY481" s="19"/>
      <c r="CZ481" s="19"/>
      <c r="DA481" s="19"/>
      <c r="DB481" s="19"/>
      <c r="DC481" s="19"/>
      <c r="DD481" s="19"/>
      <c r="DE481" s="19"/>
      <c r="DF481" s="19"/>
      <c r="DG481" s="19"/>
      <c r="DH481" s="19"/>
      <c r="DI481" s="19"/>
      <c r="DJ481" s="19"/>
      <c r="DK481" s="19"/>
      <c r="DL481" s="19"/>
      <c r="DM481" s="19"/>
      <c r="DN481" s="19"/>
      <c r="DO481" s="19"/>
      <c r="DP481" s="19"/>
      <c r="DQ481" s="19"/>
      <c r="DR481" s="19"/>
      <c r="DS481" s="19"/>
    </row>
    <row r="482" spans="1:123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BX482" s="19"/>
      <c r="BY482" s="19"/>
      <c r="BZ482" s="19"/>
      <c r="CA482" s="19"/>
      <c r="CB482" s="19"/>
      <c r="CC482" s="19"/>
      <c r="CD482" s="19"/>
      <c r="CE482" s="19"/>
      <c r="CF482" s="19"/>
      <c r="CG482" s="19"/>
      <c r="CH482" s="19"/>
      <c r="CI482" s="19"/>
      <c r="CJ482" s="19"/>
      <c r="CK482" s="19"/>
      <c r="CL482" s="19"/>
      <c r="CM482" s="19"/>
      <c r="CN482" s="19"/>
      <c r="CO482" s="19"/>
      <c r="CP482" s="19"/>
      <c r="CQ482" s="19"/>
      <c r="CR482" s="19"/>
      <c r="CS482" s="19"/>
      <c r="CT482" s="19"/>
      <c r="CU482" s="19"/>
      <c r="CV482" s="19"/>
      <c r="CW482" s="19"/>
      <c r="CX482" s="19"/>
      <c r="CY482" s="19"/>
      <c r="CZ482" s="19"/>
      <c r="DA482" s="19"/>
      <c r="DB482" s="19"/>
      <c r="DC482" s="19"/>
      <c r="DD482" s="19"/>
      <c r="DE482" s="19"/>
      <c r="DF482" s="19"/>
      <c r="DG482" s="19"/>
      <c r="DH482" s="19"/>
      <c r="DI482" s="19"/>
      <c r="DJ482" s="19"/>
      <c r="DK482" s="19"/>
      <c r="DL482" s="19"/>
      <c r="DM482" s="19"/>
      <c r="DN482" s="19"/>
      <c r="DO482" s="19"/>
      <c r="DP482" s="19"/>
      <c r="DQ482" s="19"/>
      <c r="DR482" s="19"/>
      <c r="DS482" s="19"/>
    </row>
    <row r="483" spans="1:123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BX483" s="19"/>
      <c r="BY483" s="19"/>
      <c r="BZ483" s="19"/>
      <c r="CA483" s="19"/>
      <c r="CB483" s="19"/>
      <c r="CC483" s="19"/>
      <c r="CD483" s="19"/>
      <c r="CE483" s="19"/>
      <c r="CF483" s="19"/>
      <c r="CG483" s="19"/>
      <c r="CH483" s="19"/>
      <c r="CI483" s="19"/>
      <c r="CJ483" s="19"/>
      <c r="CK483" s="19"/>
      <c r="CL483" s="19"/>
      <c r="CM483" s="19"/>
      <c r="CN483" s="19"/>
      <c r="CO483" s="19"/>
      <c r="CP483" s="19"/>
      <c r="CQ483" s="19"/>
      <c r="CR483" s="19"/>
      <c r="CS483" s="19"/>
      <c r="CT483" s="19"/>
      <c r="CU483" s="19"/>
      <c r="CV483" s="19"/>
      <c r="CW483" s="19"/>
      <c r="CX483" s="19"/>
      <c r="CY483" s="19"/>
      <c r="CZ483" s="19"/>
      <c r="DA483" s="19"/>
      <c r="DB483" s="19"/>
      <c r="DC483" s="19"/>
      <c r="DD483" s="19"/>
      <c r="DE483" s="19"/>
      <c r="DF483" s="19"/>
      <c r="DG483" s="19"/>
      <c r="DH483" s="19"/>
      <c r="DI483" s="19"/>
      <c r="DJ483" s="19"/>
      <c r="DK483" s="19"/>
      <c r="DL483" s="19"/>
      <c r="DM483" s="19"/>
      <c r="DN483" s="19"/>
      <c r="DO483" s="19"/>
      <c r="DP483" s="19"/>
      <c r="DQ483" s="19"/>
      <c r="DR483" s="19"/>
      <c r="DS483" s="19"/>
    </row>
    <row r="484" spans="1:123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BX484" s="19"/>
      <c r="BY484" s="19"/>
      <c r="BZ484" s="19"/>
      <c r="CA484" s="19"/>
      <c r="CB484" s="19"/>
      <c r="CC484" s="19"/>
      <c r="CD484" s="19"/>
      <c r="CE484" s="19"/>
      <c r="CF484" s="19"/>
      <c r="CG484" s="19"/>
      <c r="CH484" s="19"/>
      <c r="CI484" s="19"/>
      <c r="CJ484" s="19"/>
      <c r="CK484" s="19"/>
      <c r="CL484" s="19"/>
      <c r="CM484" s="19"/>
      <c r="CN484" s="19"/>
      <c r="CO484" s="19"/>
      <c r="CP484" s="19"/>
      <c r="CQ484" s="19"/>
      <c r="CR484" s="19"/>
      <c r="CS484" s="19"/>
      <c r="CT484" s="19"/>
      <c r="CU484" s="19"/>
      <c r="CV484" s="19"/>
      <c r="CW484" s="19"/>
      <c r="CX484" s="19"/>
      <c r="CY484" s="19"/>
      <c r="CZ484" s="19"/>
      <c r="DA484" s="19"/>
      <c r="DB484" s="19"/>
      <c r="DC484" s="19"/>
      <c r="DD484" s="19"/>
      <c r="DE484" s="19"/>
      <c r="DF484" s="19"/>
      <c r="DG484" s="19"/>
      <c r="DH484" s="19"/>
      <c r="DI484" s="19"/>
      <c r="DJ484" s="19"/>
      <c r="DK484" s="19"/>
      <c r="DL484" s="19"/>
      <c r="DM484" s="19"/>
      <c r="DN484" s="19"/>
      <c r="DO484" s="19"/>
      <c r="DP484" s="19"/>
      <c r="DQ484" s="19"/>
      <c r="DR484" s="19"/>
      <c r="DS484" s="19"/>
    </row>
    <row r="485" spans="1:123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BX485" s="19"/>
      <c r="BY485" s="19"/>
      <c r="BZ485" s="19"/>
      <c r="CA485" s="19"/>
      <c r="CB485" s="19"/>
      <c r="CC485" s="19"/>
      <c r="CD485" s="19"/>
      <c r="CE485" s="19"/>
      <c r="CF485" s="19"/>
      <c r="CG485" s="19"/>
      <c r="CH485" s="19"/>
      <c r="CI485" s="19"/>
      <c r="CJ485" s="19"/>
      <c r="CK485" s="19"/>
      <c r="CL485" s="19"/>
      <c r="CM485" s="19"/>
      <c r="CN485" s="19"/>
      <c r="CO485" s="19"/>
      <c r="CP485" s="19"/>
      <c r="CQ485" s="19"/>
      <c r="CR485" s="19"/>
      <c r="CS485" s="19"/>
      <c r="CT485" s="19"/>
      <c r="CU485" s="19"/>
      <c r="CV485" s="19"/>
      <c r="CW485" s="19"/>
      <c r="CX485" s="19"/>
      <c r="CY485" s="19"/>
      <c r="CZ485" s="19"/>
      <c r="DA485" s="19"/>
      <c r="DB485" s="19"/>
      <c r="DC485" s="19"/>
      <c r="DD485" s="19"/>
      <c r="DE485" s="19"/>
      <c r="DF485" s="19"/>
      <c r="DG485" s="19"/>
      <c r="DH485" s="19"/>
      <c r="DI485" s="19"/>
      <c r="DJ485" s="19"/>
      <c r="DK485" s="19"/>
      <c r="DL485" s="19"/>
      <c r="DM485" s="19"/>
      <c r="DN485" s="19"/>
      <c r="DO485" s="19"/>
      <c r="DP485" s="19"/>
      <c r="DQ485" s="19"/>
      <c r="DR485" s="19"/>
      <c r="DS485" s="19"/>
    </row>
    <row r="486" spans="1:123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BX486" s="19"/>
      <c r="BY486" s="19"/>
      <c r="BZ486" s="19"/>
      <c r="CA486" s="19"/>
      <c r="CB486" s="19"/>
      <c r="CC486" s="19"/>
      <c r="CD486" s="19"/>
      <c r="CE486" s="19"/>
      <c r="CF486" s="19"/>
      <c r="CG486" s="19"/>
      <c r="CH486" s="19"/>
      <c r="CI486" s="19"/>
      <c r="CJ486" s="19"/>
      <c r="CK486" s="19"/>
      <c r="CL486" s="19"/>
      <c r="CM486" s="19"/>
      <c r="CN486" s="19"/>
      <c r="CO486" s="19"/>
      <c r="CP486" s="19"/>
      <c r="CQ486" s="19"/>
      <c r="CR486" s="19"/>
      <c r="CS486" s="19"/>
      <c r="CT486" s="19"/>
      <c r="CU486" s="19"/>
      <c r="CV486" s="19"/>
      <c r="CW486" s="19"/>
      <c r="CX486" s="19"/>
      <c r="CY486" s="19"/>
      <c r="CZ486" s="19"/>
      <c r="DA486" s="19"/>
      <c r="DB486" s="19"/>
      <c r="DC486" s="19"/>
      <c r="DD486" s="19"/>
      <c r="DE486" s="19"/>
      <c r="DF486" s="19"/>
      <c r="DG486" s="19"/>
      <c r="DH486" s="19"/>
      <c r="DI486" s="19"/>
      <c r="DJ486" s="19"/>
      <c r="DK486" s="19"/>
      <c r="DL486" s="19"/>
      <c r="DM486" s="19"/>
      <c r="DN486" s="19"/>
      <c r="DO486" s="19"/>
      <c r="DP486" s="19"/>
      <c r="DQ486" s="19"/>
      <c r="DR486" s="19"/>
      <c r="DS486" s="19"/>
    </row>
    <row r="487" spans="1:123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BX487" s="19"/>
      <c r="BY487" s="19"/>
      <c r="BZ487" s="19"/>
      <c r="CA487" s="19"/>
      <c r="CB487" s="19"/>
      <c r="CC487" s="19"/>
      <c r="CD487" s="19"/>
      <c r="CE487" s="19"/>
      <c r="CF487" s="19"/>
      <c r="CG487" s="19"/>
      <c r="CH487" s="19"/>
      <c r="CI487" s="19"/>
      <c r="CJ487" s="19"/>
      <c r="CK487" s="19"/>
      <c r="CL487" s="19"/>
      <c r="CM487" s="19"/>
      <c r="CN487" s="19"/>
      <c r="CO487" s="19"/>
      <c r="CP487" s="19"/>
      <c r="CQ487" s="19"/>
      <c r="CR487" s="19"/>
      <c r="CS487" s="19"/>
      <c r="CT487" s="19"/>
      <c r="CU487" s="19"/>
      <c r="CV487" s="19"/>
      <c r="CW487" s="19"/>
      <c r="CX487" s="19"/>
      <c r="CY487" s="19"/>
      <c r="CZ487" s="19"/>
      <c r="DA487" s="19"/>
      <c r="DB487" s="19"/>
      <c r="DC487" s="19"/>
      <c r="DD487" s="19"/>
      <c r="DE487" s="19"/>
      <c r="DF487" s="19"/>
      <c r="DG487" s="19"/>
      <c r="DH487" s="19"/>
      <c r="DI487" s="19"/>
      <c r="DJ487" s="19"/>
      <c r="DK487" s="19"/>
      <c r="DL487" s="19"/>
      <c r="DM487" s="19"/>
      <c r="DN487" s="19"/>
      <c r="DO487" s="19"/>
      <c r="DP487" s="19"/>
      <c r="DQ487" s="19"/>
      <c r="DR487" s="19"/>
      <c r="DS487" s="19"/>
    </row>
    <row r="488" spans="1:123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BX488" s="19"/>
      <c r="BY488" s="19"/>
      <c r="BZ488" s="19"/>
      <c r="CA488" s="19"/>
      <c r="CB488" s="19"/>
      <c r="CC488" s="19"/>
      <c r="CD488" s="19"/>
      <c r="CE488" s="19"/>
      <c r="CF488" s="19"/>
      <c r="CG488" s="19"/>
      <c r="CH488" s="19"/>
      <c r="CI488" s="19"/>
      <c r="CJ488" s="19"/>
      <c r="CK488" s="19"/>
      <c r="CL488" s="19"/>
      <c r="CM488" s="19"/>
      <c r="CN488" s="19"/>
      <c r="CO488" s="19"/>
      <c r="CP488" s="19"/>
      <c r="CQ488" s="19"/>
      <c r="CR488" s="19"/>
      <c r="CS488" s="19"/>
      <c r="CT488" s="19"/>
      <c r="CU488" s="19"/>
      <c r="CV488" s="19"/>
      <c r="CW488" s="19"/>
      <c r="CX488" s="19"/>
      <c r="CY488" s="19"/>
      <c r="CZ488" s="19"/>
      <c r="DA488" s="19"/>
      <c r="DB488" s="19"/>
      <c r="DC488" s="19"/>
      <c r="DD488" s="19"/>
      <c r="DE488" s="19"/>
      <c r="DF488" s="19"/>
      <c r="DG488" s="19"/>
      <c r="DH488" s="19"/>
      <c r="DI488" s="19"/>
      <c r="DJ488" s="19"/>
      <c r="DK488" s="19"/>
      <c r="DL488" s="19"/>
      <c r="DM488" s="19"/>
      <c r="DN488" s="19"/>
      <c r="DO488" s="19"/>
      <c r="DP488" s="19"/>
      <c r="DQ488" s="19"/>
      <c r="DR488" s="19"/>
      <c r="DS488" s="19"/>
    </row>
    <row r="489" spans="1:123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BX489" s="19"/>
      <c r="BY489" s="19"/>
      <c r="BZ489" s="19"/>
      <c r="CA489" s="19"/>
      <c r="CB489" s="19"/>
      <c r="CC489" s="19"/>
      <c r="CD489" s="19"/>
      <c r="CE489" s="19"/>
      <c r="CF489" s="19"/>
      <c r="CG489" s="19"/>
      <c r="CH489" s="19"/>
      <c r="CI489" s="19"/>
      <c r="CJ489" s="19"/>
      <c r="CK489" s="19"/>
      <c r="CL489" s="19"/>
      <c r="CM489" s="19"/>
      <c r="CN489" s="19"/>
      <c r="CO489" s="19"/>
      <c r="CP489" s="19"/>
      <c r="CQ489" s="19"/>
      <c r="CR489" s="19"/>
      <c r="CS489" s="19"/>
      <c r="CT489" s="19"/>
      <c r="CU489" s="19"/>
      <c r="CV489" s="19"/>
      <c r="CW489" s="19"/>
      <c r="CX489" s="19"/>
      <c r="CY489" s="19"/>
      <c r="CZ489" s="19"/>
      <c r="DA489" s="19"/>
      <c r="DB489" s="19"/>
      <c r="DC489" s="19"/>
      <c r="DD489" s="19"/>
      <c r="DE489" s="19"/>
      <c r="DF489" s="19"/>
      <c r="DG489" s="19"/>
      <c r="DH489" s="19"/>
      <c r="DI489" s="19"/>
      <c r="DJ489" s="19"/>
      <c r="DK489" s="19"/>
      <c r="DL489" s="19"/>
      <c r="DM489" s="19"/>
      <c r="DN489" s="19"/>
      <c r="DO489" s="19"/>
      <c r="DP489" s="19"/>
      <c r="DQ489" s="19"/>
      <c r="DR489" s="19"/>
      <c r="DS489" s="19"/>
    </row>
    <row r="490" spans="1:123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BX490" s="19"/>
      <c r="BY490" s="19"/>
      <c r="BZ490" s="19"/>
      <c r="CA490" s="19"/>
      <c r="CB490" s="19"/>
      <c r="CC490" s="19"/>
      <c r="CD490" s="19"/>
      <c r="CE490" s="19"/>
      <c r="CF490" s="19"/>
      <c r="CG490" s="19"/>
      <c r="CH490" s="19"/>
      <c r="CI490" s="19"/>
      <c r="CJ490" s="19"/>
      <c r="CK490" s="19"/>
      <c r="CL490" s="19"/>
      <c r="CM490" s="19"/>
      <c r="CN490" s="19"/>
      <c r="CO490" s="19"/>
      <c r="CP490" s="19"/>
      <c r="CQ490" s="19"/>
      <c r="CR490" s="19"/>
      <c r="CS490" s="19"/>
      <c r="CT490" s="19"/>
      <c r="CU490" s="19"/>
      <c r="CV490" s="19"/>
      <c r="CW490" s="19"/>
      <c r="CX490" s="19"/>
      <c r="CY490" s="19"/>
      <c r="CZ490" s="19"/>
      <c r="DA490" s="19"/>
      <c r="DB490" s="19"/>
      <c r="DC490" s="19"/>
      <c r="DD490" s="19"/>
      <c r="DE490" s="19"/>
      <c r="DF490" s="19"/>
      <c r="DG490" s="19"/>
      <c r="DH490" s="19"/>
      <c r="DI490" s="19"/>
      <c r="DJ490" s="19"/>
      <c r="DK490" s="19"/>
      <c r="DL490" s="19"/>
      <c r="DM490" s="19"/>
      <c r="DN490" s="19"/>
      <c r="DO490" s="19"/>
      <c r="DP490" s="19"/>
      <c r="DQ490" s="19"/>
      <c r="DR490" s="19"/>
      <c r="DS490" s="19"/>
    </row>
    <row r="491" spans="1:123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BX491" s="19"/>
      <c r="BY491" s="19"/>
      <c r="BZ491" s="19"/>
      <c r="CA491" s="19"/>
      <c r="CB491" s="19"/>
      <c r="CC491" s="19"/>
      <c r="CD491" s="19"/>
      <c r="CE491" s="19"/>
      <c r="CF491" s="19"/>
      <c r="CG491" s="19"/>
      <c r="CH491" s="19"/>
      <c r="CI491" s="19"/>
      <c r="CJ491" s="19"/>
      <c r="CK491" s="19"/>
      <c r="CL491" s="19"/>
      <c r="CM491" s="19"/>
      <c r="CN491" s="19"/>
      <c r="CO491" s="19"/>
      <c r="CP491" s="19"/>
      <c r="CQ491" s="19"/>
      <c r="CR491" s="19"/>
      <c r="CS491" s="19"/>
      <c r="CT491" s="19"/>
      <c r="CU491" s="19"/>
      <c r="CV491" s="19"/>
      <c r="CW491" s="19"/>
      <c r="CX491" s="19"/>
      <c r="CY491" s="19"/>
      <c r="CZ491" s="19"/>
      <c r="DA491" s="19"/>
      <c r="DB491" s="19"/>
      <c r="DC491" s="19"/>
      <c r="DD491" s="19"/>
      <c r="DE491" s="19"/>
      <c r="DF491" s="19"/>
      <c r="DG491" s="19"/>
      <c r="DH491" s="19"/>
      <c r="DI491" s="19"/>
      <c r="DJ491" s="19"/>
      <c r="DK491" s="19"/>
      <c r="DL491" s="19"/>
      <c r="DM491" s="19"/>
      <c r="DN491" s="19"/>
      <c r="DO491" s="19"/>
      <c r="DP491" s="19"/>
      <c r="DQ491" s="19"/>
      <c r="DR491" s="19"/>
      <c r="DS491" s="19"/>
    </row>
    <row r="492" spans="1:123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BX492" s="19"/>
      <c r="BY492" s="19"/>
      <c r="BZ492" s="19"/>
      <c r="CA492" s="19"/>
      <c r="CB492" s="19"/>
      <c r="CC492" s="19"/>
      <c r="CD492" s="19"/>
      <c r="CE492" s="19"/>
      <c r="CF492" s="19"/>
      <c r="CG492" s="19"/>
      <c r="CH492" s="19"/>
      <c r="CI492" s="19"/>
      <c r="CJ492" s="19"/>
      <c r="CK492" s="19"/>
      <c r="CL492" s="19"/>
      <c r="CM492" s="19"/>
      <c r="CN492" s="19"/>
      <c r="CO492" s="19"/>
      <c r="CP492" s="19"/>
      <c r="CQ492" s="19"/>
      <c r="CR492" s="19"/>
      <c r="CS492" s="19"/>
      <c r="CT492" s="19"/>
      <c r="CU492" s="19"/>
      <c r="CV492" s="19"/>
      <c r="CW492" s="19"/>
      <c r="CX492" s="19"/>
      <c r="CY492" s="19"/>
      <c r="CZ492" s="19"/>
      <c r="DA492" s="19"/>
      <c r="DB492" s="19"/>
      <c r="DC492" s="19"/>
      <c r="DD492" s="19"/>
      <c r="DE492" s="19"/>
      <c r="DF492" s="19"/>
      <c r="DG492" s="19"/>
      <c r="DH492" s="19"/>
      <c r="DI492" s="19"/>
      <c r="DJ492" s="19"/>
      <c r="DK492" s="19"/>
      <c r="DL492" s="19"/>
      <c r="DM492" s="19"/>
      <c r="DN492" s="19"/>
      <c r="DO492" s="19"/>
      <c r="DP492" s="19"/>
      <c r="DQ492" s="19"/>
      <c r="DR492" s="19"/>
      <c r="DS492" s="19"/>
    </row>
    <row r="493" spans="1:123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BX493" s="19"/>
      <c r="BY493" s="19"/>
      <c r="BZ493" s="19"/>
      <c r="CA493" s="19"/>
      <c r="CB493" s="19"/>
      <c r="CC493" s="19"/>
      <c r="CD493" s="19"/>
      <c r="CE493" s="19"/>
      <c r="CF493" s="19"/>
      <c r="CG493" s="19"/>
      <c r="CH493" s="19"/>
      <c r="CI493" s="19"/>
      <c r="CJ493" s="19"/>
      <c r="CK493" s="19"/>
      <c r="CL493" s="19"/>
      <c r="CM493" s="19"/>
      <c r="CN493" s="19"/>
      <c r="CO493" s="19"/>
      <c r="CP493" s="19"/>
      <c r="CQ493" s="19"/>
      <c r="CR493" s="19"/>
      <c r="CS493" s="19"/>
      <c r="CT493" s="19"/>
      <c r="CU493" s="19"/>
      <c r="CV493" s="19"/>
      <c r="CW493" s="19"/>
      <c r="CX493" s="19"/>
      <c r="CY493" s="19"/>
      <c r="CZ493" s="19"/>
      <c r="DA493" s="19"/>
      <c r="DB493" s="19"/>
      <c r="DC493" s="19"/>
      <c r="DD493" s="19"/>
      <c r="DE493" s="19"/>
      <c r="DF493" s="19"/>
      <c r="DG493" s="19"/>
      <c r="DH493" s="19"/>
      <c r="DI493" s="19"/>
      <c r="DJ493" s="19"/>
      <c r="DK493" s="19"/>
      <c r="DL493" s="19"/>
      <c r="DM493" s="19"/>
      <c r="DN493" s="19"/>
      <c r="DO493" s="19"/>
      <c r="DP493" s="19"/>
      <c r="DQ493" s="19"/>
      <c r="DR493" s="19"/>
      <c r="DS493" s="19"/>
    </row>
    <row r="494" spans="1:123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BX494" s="19"/>
      <c r="BY494" s="19"/>
      <c r="BZ494" s="19"/>
      <c r="CA494" s="19"/>
      <c r="CB494" s="19"/>
      <c r="CC494" s="19"/>
      <c r="CD494" s="19"/>
      <c r="CE494" s="19"/>
      <c r="CF494" s="19"/>
      <c r="CG494" s="19"/>
      <c r="CH494" s="19"/>
      <c r="CI494" s="19"/>
      <c r="CJ494" s="19"/>
      <c r="CK494" s="19"/>
      <c r="CL494" s="19"/>
      <c r="CM494" s="19"/>
      <c r="CN494" s="19"/>
      <c r="CO494" s="19"/>
      <c r="CP494" s="19"/>
      <c r="CQ494" s="19"/>
      <c r="CR494" s="19"/>
      <c r="CS494" s="19"/>
      <c r="CT494" s="19"/>
      <c r="CU494" s="19"/>
      <c r="CV494" s="19"/>
      <c r="CW494" s="19"/>
      <c r="CX494" s="19"/>
      <c r="CY494" s="19"/>
      <c r="CZ494" s="19"/>
      <c r="DA494" s="19"/>
      <c r="DB494" s="19"/>
      <c r="DC494" s="19"/>
      <c r="DD494" s="19"/>
      <c r="DE494" s="19"/>
      <c r="DF494" s="19"/>
      <c r="DG494" s="19"/>
      <c r="DH494" s="19"/>
      <c r="DI494" s="19"/>
      <c r="DJ494" s="19"/>
      <c r="DK494" s="19"/>
      <c r="DL494" s="19"/>
      <c r="DM494" s="19"/>
      <c r="DN494" s="19"/>
      <c r="DO494" s="19"/>
      <c r="DP494" s="19"/>
      <c r="DQ494" s="19"/>
      <c r="DR494" s="19"/>
      <c r="DS494" s="19"/>
    </row>
    <row r="495" spans="1:123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BX495" s="19"/>
      <c r="BY495" s="19"/>
      <c r="BZ495" s="19"/>
      <c r="CA495" s="19"/>
      <c r="CB495" s="19"/>
      <c r="CC495" s="19"/>
      <c r="CD495" s="19"/>
      <c r="CE495" s="19"/>
      <c r="CF495" s="19"/>
      <c r="CG495" s="19"/>
      <c r="CH495" s="19"/>
      <c r="CI495" s="19"/>
      <c r="CJ495" s="19"/>
      <c r="CK495" s="19"/>
      <c r="CL495" s="19"/>
      <c r="CM495" s="19"/>
      <c r="CN495" s="19"/>
      <c r="CO495" s="19"/>
      <c r="CP495" s="19"/>
      <c r="CQ495" s="19"/>
      <c r="CR495" s="19"/>
      <c r="CS495" s="19"/>
      <c r="CT495" s="19"/>
      <c r="CU495" s="19"/>
      <c r="CV495" s="19"/>
      <c r="CW495" s="19"/>
      <c r="CX495" s="19"/>
      <c r="CY495" s="19"/>
      <c r="CZ495" s="19"/>
      <c r="DA495" s="19"/>
      <c r="DB495" s="19"/>
      <c r="DC495" s="19"/>
      <c r="DD495" s="19"/>
      <c r="DE495" s="19"/>
      <c r="DF495" s="19"/>
      <c r="DG495" s="19"/>
      <c r="DH495" s="19"/>
      <c r="DI495" s="19"/>
      <c r="DJ495" s="19"/>
      <c r="DK495" s="19"/>
      <c r="DL495" s="19"/>
      <c r="DM495" s="19"/>
      <c r="DN495" s="19"/>
      <c r="DO495" s="19"/>
      <c r="DP495" s="19"/>
      <c r="DQ495" s="19"/>
      <c r="DR495" s="19"/>
      <c r="DS495" s="19"/>
    </row>
    <row r="496" spans="1:123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BX496" s="19"/>
      <c r="BY496" s="19"/>
      <c r="BZ496" s="19"/>
      <c r="CA496" s="19"/>
      <c r="CB496" s="19"/>
      <c r="CC496" s="19"/>
      <c r="CD496" s="19"/>
      <c r="CE496" s="19"/>
      <c r="CF496" s="19"/>
      <c r="CG496" s="19"/>
      <c r="CH496" s="19"/>
      <c r="CI496" s="19"/>
      <c r="CJ496" s="19"/>
      <c r="CK496" s="19"/>
      <c r="CL496" s="19"/>
      <c r="CM496" s="19"/>
      <c r="CN496" s="19"/>
      <c r="CO496" s="19"/>
      <c r="CP496" s="19"/>
      <c r="CQ496" s="19"/>
      <c r="CR496" s="19"/>
      <c r="CS496" s="19"/>
      <c r="CT496" s="19"/>
      <c r="CU496" s="19"/>
      <c r="CV496" s="19"/>
      <c r="CW496" s="19"/>
      <c r="CX496" s="19"/>
      <c r="CY496" s="19"/>
      <c r="CZ496" s="19"/>
      <c r="DA496" s="19"/>
      <c r="DB496" s="19"/>
      <c r="DC496" s="19"/>
      <c r="DD496" s="19"/>
      <c r="DE496" s="19"/>
      <c r="DF496" s="19"/>
      <c r="DG496" s="19"/>
      <c r="DH496" s="19"/>
      <c r="DI496" s="19"/>
      <c r="DJ496" s="19"/>
      <c r="DK496" s="19"/>
      <c r="DL496" s="19"/>
      <c r="DM496" s="19"/>
      <c r="DN496" s="19"/>
      <c r="DO496" s="19"/>
      <c r="DP496" s="19"/>
      <c r="DQ496" s="19"/>
      <c r="DR496" s="19"/>
      <c r="DS496" s="19"/>
    </row>
    <row r="497" spans="1:123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BX497" s="19"/>
      <c r="BY497" s="19"/>
      <c r="BZ497" s="19"/>
      <c r="CA497" s="19"/>
      <c r="CB497" s="19"/>
      <c r="CC497" s="19"/>
      <c r="CD497" s="19"/>
      <c r="CE497" s="19"/>
      <c r="CF497" s="19"/>
      <c r="CG497" s="19"/>
      <c r="CH497" s="19"/>
      <c r="CI497" s="19"/>
      <c r="CJ497" s="19"/>
      <c r="CK497" s="19"/>
      <c r="CL497" s="19"/>
      <c r="CM497" s="19"/>
      <c r="CN497" s="19"/>
      <c r="CO497" s="19"/>
      <c r="CP497" s="19"/>
      <c r="CQ497" s="19"/>
      <c r="CR497" s="19"/>
      <c r="CS497" s="19"/>
      <c r="CT497" s="19"/>
      <c r="CU497" s="19"/>
      <c r="CV497" s="19"/>
      <c r="CW497" s="19"/>
      <c r="CX497" s="19"/>
      <c r="CY497" s="19"/>
      <c r="CZ497" s="19"/>
      <c r="DA497" s="19"/>
      <c r="DB497" s="19"/>
      <c r="DC497" s="19"/>
      <c r="DD497" s="19"/>
      <c r="DE497" s="19"/>
      <c r="DF497" s="19"/>
      <c r="DG497" s="19"/>
      <c r="DH497" s="19"/>
      <c r="DI497" s="19"/>
      <c r="DJ497" s="19"/>
      <c r="DK497" s="19"/>
      <c r="DL497" s="19"/>
      <c r="DM497" s="19"/>
      <c r="DN497" s="19"/>
      <c r="DO497" s="19"/>
      <c r="DP497" s="19"/>
      <c r="DQ497" s="19"/>
      <c r="DR497" s="19"/>
      <c r="DS497" s="19"/>
    </row>
    <row r="498" spans="1:123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BX498" s="19"/>
      <c r="BY498" s="19"/>
      <c r="BZ498" s="19"/>
      <c r="CA498" s="19"/>
      <c r="CB498" s="19"/>
      <c r="CC498" s="19"/>
      <c r="CD498" s="19"/>
      <c r="CE498" s="19"/>
      <c r="CF498" s="19"/>
      <c r="CG498" s="19"/>
      <c r="CH498" s="19"/>
      <c r="CI498" s="19"/>
      <c r="CJ498" s="19"/>
      <c r="CK498" s="19"/>
      <c r="CL498" s="19"/>
      <c r="CM498" s="19"/>
      <c r="CN498" s="19"/>
      <c r="CO498" s="19"/>
      <c r="CP498" s="19"/>
      <c r="CQ498" s="19"/>
      <c r="CR498" s="19"/>
      <c r="CS498" s="19"/>
      <c r="CT498" s="19"/>
      <c r="CU498" s="19"/>
      <c r="CV498" s="19"/>
      <c r="CW498" s="19"/>
      <c r="CX498" s="19"/>
      <c r="CY498" s="19"/>
      <c r="CZ498" s="19"/>
      <c r="DA498" s="19"/>
      <c r="DB498" s="19"/>
      <c r="DC498" s="19"/>
      <c r="DD498" s="19"/>
      <c r="DE498" s="19"/>
      <c r="DF498" s="19"/>
      <c r="DG498" s="19"/>
      <c r="DH498" s="19"/>
      <c r="DI498" s="19"/>
      <c r="DJ498" s="19"/>
      <c r="DK498" s="19"/>
      <c r="DL498" s="19"/>
      <c r="DM498" s="19"/>
      <c r="DN498" s="19"/>
      <c r="DO498" s="19"/>
      <c r="DP498" s="19"/>
      <c r="DQ498" s="19"/>
      <c r="DR498" s="19"/>
      <c r="DS498" s="19"/>
    </row>
    <row r="499" spans="1:123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BX499" s="19"/>
      <c r="BY499" s="19"/>
      <c r="BZ499" s="19"/>
      <c r="CA499" s="19"/>
      <c r="CB499" s="19"/>
      <c r="CC499" s="19"/>
      <c r="CD499" s="19"/>
      <c r="CE499" s="19"/>
      <c r="CF499" s="19"/>
      <c r="CG499" s="19"/>
      <c r="CH499" s="19"/>
      <c r="CI499" s="19"/>
      <c r="CJ499" s="19"/>
      <c r="CK499" s="19"/>
      <c r="CL499" s="19"/>
      <c r="CM499" s="19"/>
      <c r="CN499" s="19"/>
      <c r="CO499" s="19"/>
      <c r="CP499" s="19"/>
      <c r="CQ499" s="19"/>
      <c r="CR499" s="19"/>
      <c r="CS499" s="19"/>
      <c r="CT499" s="19"/>
      <c r="CU499" s="19"/>
      <c r="CV499" s="19"/>
      <c r="CW499" s="19"/>
      <c r="CX499" s="19"/>
      <c r="CY499" s="19"/>
      <c r="CZ499" s="19"/>
      <c r="DA499" s="19"/>
      <c r="DB499" s="19"/>
      <c r="DC499" s="19"/>
      <c r="DD499" s="19"/>
      <c r="DE499" s="19"/>
      <c r="DF499" s="19"/>
      <c r="DG499" s="19"/>
      <c r="DH499" s="19"/>
      <c r="DI499" s="19"/>
      <c r="DJ499" s="19"/>
      <c r="DK499" s="19"/>
      <c r="DL499" s="19"/>
      <c r="DM499" s="19"/>
      <c r="DN499" s="19"/>
      <c r="DO499" s="19"/>
      <c r="DP499" s="19"/>
      <c r="DQ499" s="19"/>
      <c r="DR499" s="19"/>
      <c r="DS499" s="19"/>
    </row>
    <row r="500" spans="1:123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BX500" s="19"/>
      <c r="BY500" s="19"/>
      <c r="BZ500" s="19"/>
      <c r="CA500" s="19"/>
      <c r="CB500" s="19"/>
      <c r="CC500" s="19"/>
      <c r="CD500" s="19"/>
      <c r="CE500" s="19"/>
      <c r="CF500" s="19"/>
      <c r="CG500" s="19"/>
      <c r="CH500" s="19"/>
      <c r="CI500" s="19"/>
      <c r="CJ500" s="19"/>
      <c r="CK500" s="19"/>
      <c r="CL500" s="19"/>
      <c r="CM500" s="19"/>
      <c r="CN500" s="19"/>
      <c r="CO500" s="19"/>
      <c r="CP500" s="19"/>
      <c r="CQ500" s="19"/>
      <c r="CR500" s="19"/>
      <c r="CS500" s="19"/>
      <c r="CT500" s="19"/>
      <c r="CU500" s="19"/>
      <c r="CV500" s="19"/>
      <c r="CW500" s="19"/>
      <c r="CX500" s="19"/>
      <c r="CY500" s="19"/>
      <c r="CZ500" s="19"/>
      <c r="DA500" s="19"/>
      <c r="DB500" s="19"/>
      <c r="DC500" s="19"/>
      <c r="DD500" s="19"/>
      <c r="DE500" s="19"/>
      <c r="DF500" s="19"/>
      <c r="DG500" s="19"/>
      <c r="DH500" s="19"/>
      <c r="DI500" s="19"/>
      <c r="DJ500" s="19"/>
      <c r="DK500" s="19"/>
      <c r="DL500" s="19"/>
      <c r="DM500" s="19"/>
      <c r="DN500" s="19"/>
      <c r="DO500" s="19"/>
      <c r="DP500" s="19"/>
      <c r="DQ500" s="19"/>
      <c r="DR500" s="19"/>
      <c r="DS500" s="19"/>
    </row>
    <row r="501" spans="1:123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BX501" s="19"/>
      <c r="BY501" s="19"/>
      <c r="BZ501" s="19"/>
      <c r="CA501" s="19"/>
      <c r="CB501" s="19"/>
      <c r="CC501" s="19"/>
      <c r="CD501" s="19"/>
      <c r="CE501" s="19"/>
      <c r="CF501" s="19"/>
      <c r="CG501" s="19"/>
      <c r="CH501" s="19"/>
      <c r="CI501" s="19"/>
      <c r="CJ501" s="19"/>
      <c r="CK501" s="19"/>
      <c r="CL501" s="19"/>
      <c r="CM501" s="19"/>
      <c r="CN501" s="19"/>
      <c r="CO501" s="19"/>
      <c r="CP501" s="19"/>
      <c r="CQ501" s="19"/>
      <c r="CR501" s="19"/>
      <c r="CS501" s="19"/>
      <c r="CT501" s="19"/>
      <c r="CU501" s="19"/>
      <c r="CV501" s="19"/>
      <c r="CW501" s="19"/>
      <c r="CX501" s="19"/>
      <c r="CY501" s="19"/>
      <c r="CZ501" s="19"/>
      <c r="DA501" s="19"/>
      <c r="DB501" s="19"/>
      <c r="DC501" s="19"/>
      <c r="DD501" s="19"/>
      <c r="DE501" s="19"/>
      <c r="DF501" s="19"/>
      <c r="DG501" s="19"/>
      <c r="DH501" s="19"/>
      <c r="DI501" s="19"/>
      <c r="DJ501" s="19"/>
      <c r="DK501" s="19"/>
      <c r="DL501" s="19"/>
      <c r="DM501" s="19"/>
      <c r="DN501" s="19"/>
      <c r="DO501" s="19"/>
      <c r="DP501" s="19"/>
      <c r="DQ501" s="19"/>
      <c r="DR501" s="19"/>
      <c r="DS501" s="19"/>
    </row>
    <row r="502" spans="1:123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BX502" s="19"/>
      <c r="BY502" s="19"/>
      <c r="BZ502" s="19"/>
      <c r="CA502" s="19"/>
      <c r="CB502" s="19"/>
      <c r="CC502" s="19"/>
      <c r="CD502" s="19"/>
      <c r="CE502" s="19"/>
      <c r="CF502" s="19"/>
      <c r="CG502" s="19"/>
      <c r="CH502" s="19"/>
      <c r="CI502" s="19"/>
      <c r="CJ502" s="19"/>
      <c r="CK502" s="19"/>
      <c r="CL502" s="19"/>
      <c r="CM502" s="19"/>
      <c r="CN502" s="19"/>
      <c r="CO502" s="19"/>
      <c r="CP502" s="19"/>
      <c r="CQ502" s="19"/>
      <c r="CR502" s="19"/>
      <c r="CS502" s="19"/>
      <c r="CT502" s="19"/>
      <c r="CU502" s="19"/>
      <c r="CV502" s="19"/>
      <c r="CW502" s="19"/>
      <c r="CX502" s="19"/>
      <c r="CY502" s="19"/>
      <c r="CZ502" s="19"/>
      <c r="DA502" s="19"/>
      <c r="DB502" s="19"/>
      <c r="DC502" s="19"/>
      <c r="DD502" s="19"/>
      <c r="DE502" s="19"/>
      <c r="DF502" s="19"/>
      <c r="DG502" s="19"/>
      <c r="DH502" s="19"/>
      <c r="DI502" s="19"/>
      <c r="DJ502" s="19"/>
      <c r="DK502" s="19"/>
      <c r="DL502" s="19"/>
      <c r="DM502" s="19"/>
      <c r="DN502" s="19"/>
      <c r="DO502" s="19"/>
      <c r="DP502" s="19"/>
      <c r="DQ502" s="19"/>
      <c r="DR502" s="19"/>
      <c r="DS502" s="19"/>
    </row>
    <row r="503" spans="1:123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BX503" s="19"/>
      <c r="BY503" s="19"/>
      <c r="BZ503" s="19"/>
      <c r="CA503" s="19"/>
      <c r="CB503" s="19"/>
      <c r="CC503" s="19"/>
      <c r="CD503" s="19"/>
      <c r="CE503" s="19"/>
      <c r="CF503" s="19"/>
      <c r="CG503" s="19"/>
      <c r="CH503" s="19"/>
      <c r="CI503" s="19"/>
      <c r="CJ503" s="19"/>
      <c r="CK503" s="19"/>
      <c r="CL503" s="19"/>
      <c r="CM503" s="19"/>
      <c r="CN503" s="19"/>
      <c r="CO503" s="19"/>
      <c r="CP503" s="19"/>
      <c r="CQ503" s="19"/>
      <c r="CR503" s="19"/>
      <c r="CS503" s="19"/>
      <c r="CT503" s="19"/>
      <c r="CU503" s="19"/>
      <c r="CV503" s="19"/>
      <c r="CW503" s="19"/>
      <c r="CX503" s="19"/>
      <c r="CY503" s="19"/>
      <c r="CZ503" s="19"/>
      <c r="DA503" s="19"/>
      <c r="DB503" s="19"/>
      <c r="DC503" s="19"/>
      <c r="DD503" s="19"/>
      <c r="DE503" s="19"/>
      <c r="DF503" s="19"/>
      <c r="DG503" s="19"/>
      <c r="DH503" s="19"/>
      <c r="DI503" s="19"/>
      <c r="DJ503" s="19"/>
      <c r="DK503" s="19"/>
      <c r="DL503" s="19"/>
      <c r="DM503" s="19"/>
      <c r="DN503" s="19"/>
      <c r="DO503" s="19"/>
      <c r="DP503" s="19"/>
      <c r="DQ503" s="19"/>
      <c r="DR503" s="19"/>
      <c r="DS503" s="19"/>
    </row>
    <row r="504" spans="1:123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BX504" s="19"/>
      <c r="BY504" s="19"/>
      <c r="BZ504" s="19"/>
      <c r="CA504" s="19"/>
      <c r="CB504" s="19"/>
      <c r="CC504" s="19"/>
      <c r="CD504" s="19"/>
      <c r="CE504" s="19"/>
      <c r="CF504" s="19"/>
      <c r="CG504" s="19"/>
      <c r="CH504" s="19"/>
      <c r="CI504" s="19"/>
      <c r="CJ504" s="19"/>
      <c r="CK504" s="19"/>
      <c r="CL504" s="19"/>
      <c r="CM504" s="19"/>
      <c r="CN504" s="19"/>
      <c r="CO504" s="19"/>
      <c r="CP504" s="19"/>
      <c r="CQ504" s="19"/>
      <c r="CR504" s="19"/>
      <c r="CS504" s="19"/>
      <c r="CT504" s="19"/>
      <c r="CU504" s="19"/>
      <c r="CV504" s="19"/>
      <c r="CW504" s="19"/>
      <c r="CX504" s="19"/>
      <c r="CY504" s="19"/>
      <c r="CZ504" s="19"/>
      <c r="DA504" s="19"/>
      <c r="DB504" s="19"/>
      <c r="DC504" s="19"/>
      <c r="DD504" s="19"/>
      <c r="DE504" s="19"/>
      <c r="DF504" s="19"/>
      <c r="DG504" s="19"/>
      <c r="DH504" s="19"/>
      <c r="DI504" s="19"/>
      <c r="DJ504" s="19"/>
      <c r="DK504" s="19"/>
      <c r="DL504" s="19"/>
      <c r="DM504" s="19"/>
      <c r="DN504" s="19"/>
      <c r="DO504" s="19"/>
      <c r="DP504" s="19"/>
      <c r="DQ504" s="19"/>
      <c r="DR504" s="19"/>
      <c r="DS504" s="19"/>
    </row>
    <row r="505" spans="1:123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BX505" s="19"/>
      <c r="BY505" s="19"/>
      <c r="BZ505" s="19"/>
      <c r="CA505" s="19"/>
      <c r="CB505" s="19"/>
      <c r="CC505" s="19"/>
      <c r="CD505" s="19"/>
      <c r="CE505" s="19"/>
      <c r="CF505" s="19"/>
      <c r="CG505" s="19"/>
      <c r="CH505" s="19"/>
      <c r="CI505" s="19"/>
      <c r="CJ505" s="19"/>
      <c r="CK505" s="19"/>
      <c r="CL505" s="19"/>
      <c r="CM505" s="19"/>
      <c r="CN505" s="19"/>
      <c r="CO505" s="19"/>
      <c r="CP505" s="19"/>
      <c r="CQ505" s="19"/>
      <c r="CR505" s="19"/>
      <c r="CS505" s="19"/>
      <c r="CT505" s="19"/>
      <c r="CU505" s="19"/>
      <c r="CV505" s="19"/>
      <c r="CW505" s="19"/>
      <c r="CX505" s="19"/>
      <c r="CY505" s="19"/>
      <c r="CZ505" s="19"/>
      <c r="DA505" s="19"/>
      <c r="DB505" s="19"/>
      <c r="DC505" s="19"/>
      <c r="DD505" s="19"/>
      <c r="DE505" s="19"/>
      <c r="DF505" s="19"/>
      <c r="DG505" s="19"/>
      <c r="DH505" s="19"/>
      <c r="DI505" s="19"/>
      <c r="DJ505" s="19"/>
      <c r="DK505" s="19"/>
      <c r="DL505" s="19"/>
      <c r="DM505" s="19"/>
      <c r="DN505" s="19"/>
      <c r="DO505" s="19"/>
      <c r="DP505" s="19"/>
      <c r="DQ505" s="19"/>
      <c r="DR505" s="19"/>
      <c r="DS505" s="19"/>
    </row>
    <row r="506" spans="1:123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BX506" s="19"/>
      <c r="BY506" s="19"/>
      <c r="BZ506" s="19"/>
      <c r="CA506" s="19"/>
      <c r="CB506" s="19"/>
      <c r="CC506" s="19"/>
      <c r="CD506" s="19"/>
      <c r="CE506" s="19"/>
      <c r="CF506" s="19"/>
      <c r="CG506" s="19"/>
      <c r="CH506" s="19"/>
      <c r="CI506" s="19"/>
      <c r="CJ506" s="19"/>
      <c r="CK506" s="19"/>
      <c r="CL506" s="19"/>
      <c r="CM506" s="19"/>
      <c r="CN506" s="19"/>
      <c r="CO506" s="19"/>
      <c r="CP506" s="19"/>
      <c r="CQ506" s="19"/>
      <c r="CR506" s="19"/>
      <c r="CS506" s="19"/>
      <c r="CT506" s="19"/>
      <c r="CU506" s="19"/>
      <c r="CV506" s="19"/>
      <c r="CW506" s="19"/>
      <c r="CX506" s="19"/>
      <c r="CY506" s="19"/>
      <c r="CZ506" s="19"/>
      <c r="DA506" s="19"/>
      <c r="DB506" s="19"/>
      <c r="DC506" s="19"/>
      <c r="DD506" s="19"/>
      <c r="DE506" s="19"/>
      <c r="DF506" s="19"/>
      <c r="DG506" s="19"/>
      <c r="DH506" s="19"/>
      <c r="DI506" s="19"/>
      <c r="DJ506" s="19"/>
      <c r="DK506" s="19"/>
      <c r="DL506" s="19"/>
      <c r="DM506" s="19"/>
      <c r="DN506" s="19"/>
      <c r="DO506" s="19"/>
      <c r="DP506" s="19"/>
      <c r="DQ506" s="19"/>
      <c r="DR506" s="19"/>
      <c r="DS506" s="19"/>
    </row>
    <row r="507" spans="1:123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BX507" s="19"/>
      <c r="BY507" s="19"/>
      <c r="BZ507" s="19"/>
      <c r="CA507" s="19"/>
      <c r="CB507" s="19"/>
      <c r="CC507" s="19"/>
      <c r="CD507" s="19"/>
      <c r="CE507" s="19"/>
      <c r="CF507" s="19"/>
      <c r="CG507" s="19"/>
      <c r="CH507" s="19"/>
      <c r="CI507" s="19"/>
      <c r="CJ507" s="19"/>
      <c r="CK507" s="19"/>
      <c r="CL507" s="19"/>
      <c r="CM507" s="19"/>
      <c r="CN507" s="19"/>
      <c r="CO507" s="19"/>
      <c r="CP507" s="19"/>
      <c r="CQ507" s="19"/>
      <c r="CR507" s="19"/>
      <c r="CS507" s="19"/>
      <c r="CT507" s="19"/>
      <c r="CU507" s="19"/>
      <c r="CV507" s="19"/>
      <c r="CW507" s="19"/>
      <c r="CX507" s="19"/>
      <c r="CY507" s="19"/>
      <c r="CZ507" s="19"/>
      <c r="DA507" s="19"/>
      <c r="DB507" s="19"/>
      <c r="DC507" s="19"/>
      <c r="DD507" s="19"/>
      <c r="DE507" s="19"/>
      <c r="DF507" s="19"/>
      <c r="DG507" s="19"/>
      <c r="DH507" s="19"/>
      <c r="DI507" s="19"/>
      <c r="DJ507" s="19"/>
      <c r="DK507" s="19"/>
      <c r="DL507" s="19"/>
      <c r="DM507" s="19"/>
      <c r="DN507" s="19"/>
      <c r="DO507" s="19"/>
      <c r="DP507" s="19"/>
      <c r="DQ507" s="19"/>
      <c r="DR507" s="19"/>
      <c r="DS507" s="19"/>
    </row>
    <row r="508" spans="1:123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BX508" s="19"/>
      <c r="BY508" s="19"/>
      <c r="BZ508" s="19"/>
      <c r="CA508" s="19"/>
      <c r="CB508" s="19"/>
      <c r="CC508" s="19"/>
      <c r="CD508" s="19"/>
      <c r="CE508" s="19"/>
      <c r="CF508" s="19"/>
      <c r="CG508" s="19"/>
      <c r="CH508" s="19"/>
      <c r="CI508" s="19"/>
      <c r="CJ508" s="19"/>
      <c r="CK508" s="19"/>
      <c r="CL508" s="19"/>
      <c r="CM508" s="19"/>
      <c r="CN508" s="19"/>
      <c r="CO508" s="19"/>
      <c r="CP508" s="19"/>
      <c r="CQ508" s="19"/>
      <c r="CR508" s="19"/>
      <c r="CS508" s="19"/>
      <c r="CT508" s="19"/>
      <c r="CU508" s="19"/>
      <c r="CV508" s="19"/>
      <c r="CW508" s="19"/>
      <c r="CX508" s="19"/>
      <c r="CY508" s="19"/>
      <c r="CZ508" s="19"/>
      <c r="DA508" s="19"/>
      <c r="DB508" s="19"/>
      <c r="DC508" s="19"/>
      <c r="DD508" s="19"/>
      <c r="DE508" s="19"/>
      <c r="DF508" s="19"/>
      <c r="DG508" s="19"/>
      <c r="DH508" s="19"/>
      <c r="DI508" s="19"/>
      <c r="DJ508" s="19"/>
      <c r="DK508" s="19"/>
      <c r="DL508" s="19"/>
      <c r="DM508" s="19"/>
      <c r="DN508" s="19"/>
      <c r="DO508" s="19"/>
      <c r="DP508" s="19"/>
      <c r="DQ508" s="19"/>
      <c r="DR508" s="19"/>
      <c r="DS508" s="19"/>
    </row>
    <row r="509" spans="1:123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BX509" s="19"/>
      <c r="BY509" s="19"/>
      <c r="BZ509" s="19"/>
      <c r="CA509" s="19"/>
      <c r="CB509" s="19"/>
      <c r="CC509" s="19"/>
      <c r="CD509" s="19"/>
      <c r="CE509" s="19"/>
      <c r="CF509" s="19"/>
      <c r="CG509" s="19"/>
      <c r="CH509" s="19"/>
      <c r="CI509" s="19"/>
      <c r="CJ509" s="19"/>
      <c r="CK509" s="19"/>
      <c r="CL509" s="19"/>
      <c r="CM509" s="19"/>
      <c r="CN509" s="19"/>
      <c r="CO509" s="19"/>
      <c r="CP509" s="19"/>
      <c r="CQ509" s="19"/>
      <c r="CR509" s="19"/>
      <c r="CS509" s="19"/>
      <c r="CT509" s="19"/>
      <c r="CU509" s="19"/>
      <c r="CV509" s="19"/>
      <c r="CW509" s="19"/>
      <c r="CX509" s="19"/>
      <c r="CY509" s="19"/>
      <c r="CZ509" s="19"/>
      <c r="DA509" s="19"/>
      <c r="DB509" s="19"/>
      <c r="DC509" s="19"/>
      <c r="DD509" s="19"/>
      <c r="DE509" s="19"/>
      <c r="DF509" s="19"/>
      <c r="DG509" s="19"/>
      <c r="DH509" s="19"/>
      <c r="DI509" s="19"/>
      <c r="DJ509" s="19"/>
      <c r="DK509" s="19"/>
      <c r="DL509" s="19"/>
      <c r="DM509" s="19"/>
      <c r="DN509" s="19"/>
      <c r="DO509" s="19"/>
      <c r="DP509" s="19"/>
      <c r="DQ509" s="19"/>
      <c r="DR509" s="19"/>
      <c r="DS509" s="19"/>
    </row>
    <row r="510" spans="1:123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BX510" s="19"/>
      <c r="BY510" s="19"/>
      <c r="BZ510" s="19"/>
      <c r="CA510" s="19"/>
      <c r="CB510" s="19"/>
      <c r="CC510" s="19"/>
      <c r="CD510" s="19"/>
      <c r="CE510" s="19"/>
      <c r="CF510" s="19"/>
      <c r="CG510" s="19"/>
      <c r="CH510" s="19"/>
      <c r="CI510" s="19"/>
      <c r="CJ510" s="19"/>
      <c r="CK510" s="19"/>
      <c r="CL510" s="19"/>
      <c r="CM510" s="19"/>
      <c r="CN510" s="19"/>
      <c r="CO510" s="19"/>
      <c r="CP510" s="19"/>
      <c r="CQ510" s="19"/>
      <c r="CR510" s="19"/>
      <c r="CS510" s="19"/>
      <c r="CT510" s="19"/>
      <c r="CU510" s="19"/>
      <c r="CV510" s="19"/>
      <c r="CW510" s="19"/>
      <c r="CX510" s="19"/>
      <c r="CY510" s="19"/>
      <c r="CZ510" s="19"/>
      <c r="DA510" s="19"/>
      <c r="DB510" s="19"/>
      <c r="DC510" s="19"/>
      <c r="DD510" s="19"/>
      <c r="DE510" s="19"/>
      <c r="DF510" s="19"/>
      <c r="DG510" s="19"/>
      <c r="DH510" s="19"/>
      <c r="DI510" s="19"/>
      <c r="DJ510" s="19"/>
      <c r="DK510" s="19"/>
      <c r="DL510" s="19"/>
      <c r="DM510" s="19"/>
      <c r="DN510" s="19"/>
      <c r="DO510" s="19"/>
      <c r="DP510" s="19"/>
      <c r="DQ510" s="19"/>
      <c r="DR510" s="19"/>
      <c r="DS510" s="19"/>
    </row>
    <row r="511" spans="1:123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BX511" s="19"/>
      <c r="BY511" s="19"/>
      <c r="BZ511" s="19"/>
      <c r="CA511" s="19"/>
      <c r="CB511" s="19"/>
      <c r="CC511" s="19"/>
      <c r="CD511" s="19"/>
      <c r="CE511" s="19"/>
      <c r="CF511" s="19"/>
      <c r="CG511" s="19"/>
      <c r="CH511" s="19"/>
      <c r="CI511" s="19"/>
      <c r="CJ511" s="19"/>
      <c r="CK511" s="19"/>
      <c r="CL511" s="19"/>
      <c r="CM511" s="19"/>
      <c r="CN511" s="19"/>
      <c r="CO511" s="19"/>
      <c r="CP511" s="19"/>
      <c r="CQ511" s="19"/>
      <c r="CR511" s="19"/>
      <c r="CS511" s="19"/>
      <c r="CT511" s="19"/>
      <c r="CU511" s="19"/>
      <c r="CV511" s="19"/>
      <c r="CW511" s="19"/>
      <c r="CX511" s="19"/>
      <c r="CY511" s="19"/>
      <c r="CZ511" s="19"/>
      <c r="DA511" s="19"/>
      <c r="DB511" s="19"/>
      <c r="DC511" s="19"/>
      <c r="DD511" s="19"/>
      <c r="DE511" s="19"/>
      <c r="DF511" s="19"/>
      <c r="DG511" s="19"/>
      <c r="DH511" s="19"/>
      <c r="DI511" s="19"/>
      <c r="DJ511" s="19"/>
      <c r="DK511" s="19"/>
      <c r="DL511" s="19"/>
      <c r="DM511" s="19"/>
      <c r="DN511" s="19"/>
      <c r="DO511" s="19"/>
      <c r="DP511" s="19"/>
      <c r="DQ511" s="19"/>
      <c r="DR511" s="19"/>
      <c r="DS511" s="19"/>
    </row>
    <row r="512" spans="1:123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BX512" s="19"/>
      <c r="BY512" s="19"/>
      <c r="BZ512" s="19"/>
      <c r="CA512" s="19"/>
      <c r="CB512" s="19"/>
      <c r="CC512" s="19"/>
      <c r="CD512" s="19"/>
      <c r="CE512" s="19"/>
      <c r="CF512" s="19"/>
      <c r="CG512" s="19"/>
      <c r="CH512" s="19"/>
      <c r="CI512" s="19"/>
      <c r="CJ512" s="19"/>
      <c r="CK512" s="19"/>
      <c r="CL512" s="19"/>
      <c r="CM512" s="19"/>
      <c r="CN512" s="19"/>
      <c r="CO512" s="19"/>
      <c r="CP512" s="19"/>
      <c r="CQ512" s="19"/>
      <c r="CR512" s="19"/>
      <c r="CS512" s="19"/>
      <c r="CT512" s="19"/>
      <c r="CU512" s="19"/>
      <c r="CV512" s="19"/>
      <c r="CW512" s="19"/>
      <c r="CX512" s="19"/>
      <c r="CY512" s="19"/>
      <c r="CZ512" s="19"/>
      <c r="DA512" s="19"/>
      <c r="DB512" s="19"/>
      <c r="DC512" s="19"/>
      <c r="DD512" s="19"/>
      <c r="DE512" s="19"/>
      <c r="DF512" s="19"/>
      <c r="DG512" s="19"/>
      <c r="DH512" s="19"/>
      <c r="DI512" s="19"/>
      <c r="DJ512" s="19"/>
      <c r="DK512" s="19"/>
      <c r="DL512" s="19"/>
      <c r="DM512" s="19"/>
      <c r="DN512" s="19"/>
      <c r="DO512" s="19"/>
      <c r="DP512" s="19"/>
      <c r="DQ512" s="19"/>
      <c r="DR512" s="19"/>
      <c r="DS512" s="19"/>
    </row>
    <row r="513" spans="1:123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BX513" s="19"/>
      <c r="BY513" s="19"/>
      <c r="BZ513" s="19"/>
      <c r="CA513" s="19"/>
      <c r="CB513" s="19"/>
      <c r="CC513" s="19"/>
      <c r="CD513" s="19"/>
      <c r="CE513" s="19"/>
      <c r="CF513" s="19"/>
      <c r="CG513" s="19"/>
      <c r="CH513" s="19"/>
      <c r="CI513" s="19"/>
      <c r="CJ513" s="19"/>
      <c r="CK513" s="19"/>
      <c r="CL513" s="19"/>
      <c r="CM513" s="19"/>
      <c r="CN513" s="19"/>
      <c r="CO513" s="19"/>
      <c r="CP513" s="19"/>
      <c r="CQ513" s="19"/>
      <c r="CR513" s="19"/>
      <c r="CS513" s="19"/>
      <c r="CT513" s="19"/>
      <c r="CU513" s="19"/>
      <c r="CV513" s="19"/>
      <c r="CW513" s="19"/>
      <c r="CX513" s="19"/>
      <c r="CY513" s="19"/>
      <c r="CZ513" s="19"/>
      <c r="DA513" s="19"/>
      <c r="DB513" s="19"/>
      <c r="DC513" s="19"/>
      <c r="DD513" s="19"/>
      <c r="DE513" s="19"/>
      <c r="DF513" s="19"/>
      <c r="DG513" s="19"/>
      <c r="DH513" s="19"/>
      <c r="DI513" s="19"/>
      <c r="DJ513" s="19"/>
      <c r="DK513" s="19"/>
      <c r="DL513" s="19"/>
      <c r="DM513" s="19"/>
      <c r="DN513" s="19"/>
      <c r="DO513" s="19"/>
      <c r="DP513" s="19"/>
      <c r="DQ513" s="19"/>
      <c r="DR513" s="19"/>
      <c r="DS513" s="19"/>
    </row>
    <row r="514" spans="1:123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BX514" s="19"/>
      <c r="BY514" s="19"/>
      <c r="BZ514" s="19"/>
      <c r="CA514" s="19"/>
      <c r="CB514" s="19"/>
      <c r="CC514" s="19"/>
      <c r="CD514" s="19"/>
      <c r="CE514" s="19"/>
      <c r="CF514" s="19"/>
      <c r="CG514" s="19"/>
      <c r="CH514" s="19"/>
      <c r="CI514" s="19"/>
      <c r="CJ514" s="19"/>
      <c r="CK514" s="19"/>
      <c r="CL514" s="19"/>
      <c r="CM514" s="19"/>
      <c r="CN514" s="19"/>
      <c r="CO514" s="19"/>
      <c r="CP514" s="19"/>
      <c r="CQ514" s="19"/>
      <c r="CR514" s="19"/>
      <c r="CS514" s="19"/>
      <c r="CT514" s="19"/>
      <c r="CU514" s="19"/>
      <c r="CV514" s="19"/>
      <c r="CW514" s="19"/>
      <c r="CX514" s="19"/>
      <c r="CY514" s="19"/>
      <c r="CZ514" s="19"/>
      <c r="DA514" s="19"/>
      <c r="DB514" s="19"/>
      <c r="DC514" s="19"/>
      <c r="DD514" s="19"/>
      <c r="DE514" s="19"/>
      <c r="DF514" s="19"/>
      <c r="DG514" s="19"/>
      <c r="DH514" s="19"/>
      <c r="DI514" s="19"/>
      <c r="DJ514" s="19"/>
      <c r="DK514" s="19"/>
      <c r="DL514" s="19"/>
      <c r="DM514" s="19"/>
      <c r="DN514" s="19"/>
      <c r="DO514" s="19"/>
      <c r="DP514" s="19"/>
      <c r="DQ514" s="19"/>
      <c r="DR514" s="19"/>
      <c r="DS514" s="19"/>
    </row>
    <row r="515" spans="1:123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BX515" s="19"/>
      <c r="BY515" s="19"/>
      <c r="BZ515" s="19"/>
      <c r="CA515" s="19"/>
      <c r="CB515" s="19"/>
      <c r="CC515" s="19"/>
      <c r="CD515" s="19"/>
      <c r="CE515" s="19"/>
      <c r="CF515" s="19"/>
      <c r="CG515" s="19"/>
      <c r="CH515" s="19"/>
      <c r="CI515" s="19"/>
      <c r="CJ515" s="19"/>
      <c r="CK515" s="19"/>
      <c r="CL515" s="19"/>
      <c r="CM515" s="19"/>
      <c r="CN515" s="19"/>
      <c r="CO515" s="19"/>
      <c r="CP515" s="19"/>
      <c r="CQ515" s="19"/>
      <c r="CR515" s="19"/>
      <c r="CS515" s="19"/>
      <c r="CT515" s="19"/>
      <c r="CU515" s="19"/>
      <c r="CV515" s="19"/>
      <c r="CW515" s="19"/>
      <c r="CX515" s="19"/>
      <c r="CY515" s="19"/>
      <c r="CZ515" s="19"/>
      <c r="DA515" s="19"/>
      <c r="DB515" s="19"/>
      <c r="DC515" s="19"/>
      <c r="DD515" s="19"/>
      <c r="DE515" s="19"/>
      <c r="DF515" s="19"/>
      <c r="DG515" s="19"/>
      <c r="DH515" s="19"/>
      <c r="DI515" s="19"/>
      <c r="DJ515" s="19"/>
      <c r="DK515" s="19"/>
      <c r="DL515" s="19"/>
      <c r="DM515" s="19"/>
      <c r="DN515" s="19"/>
      <c r="DO515" s="19"/>
      <c r="DP515" s="19"/>
      <c r="DQ515" s="19"/>
      <c r="DR515" s="19"/>
      <c r="DS515" s="19"/>
    </row>
    <row r="516" spans="1:123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BX516" s="19"/>
      <c r="BY516" s="19"/>
      <c r="BZ516" s="19"/>
      <c r="CA516" s="19"/>
      <c r="CB516" s="19"/>
      <c r="CC516" s="19"/>
      <c r="CD516" s="19"/>
      <c r="CE516" s="19"/>
      <c r="CF516" s="19"/>
      <c r="CG516" s="19"/>
      <c r="CH516" s="19"/>
      <c r="CI516" s="19"/>
      <c r="CJ516" s="19"/>
      <c r="CK516" s="19"/>
      <c r="CL516" s="19"/>
      <c r="CM516" s="19"/>
      <c r="CN516" s="19"/>
      <c r="CO516" s="19"/>
      <c r="CP516" s="19"/>
      <c r="CQ516" s="19"/>
      <c r="CR516" s="19"/>
      <c r="CS516" s="19"/>
      <c r="CT516" s="19"/>
      <c r="CU516" s="19"/>
      <c r="CV516" s="19"/>
      <c r="CW516" s="19"/>
      <c r="CX516" s="19"/>
      <c r="CY516" s="19"/>
      <c r="CZ516" s="19"/>
      <c r="DA516" s="19"/>
      <c r="DB516" s="19"/>
      <c r="DC516" s="19"/>
      <c r="DD516" s="19"/>
      <c r="DE516" s="19"/>
      <c r="DF516" s="19"/>
      <c r="DG516" s="19"/>
      <c r="DH516" s="19"/>
      <c r="DI516" s="19"/>
      <c r="DJ516" s="19"/>
      <c r="DK516" s="19"/>
      <c r="DL516" s="19"/>
      <c r="DM516" s="19"/>
      <c r="DN516" s="19"/>
      <c r="DO516" s="19"/>
      <c r="DP516" s="19"/>
      <c r="DQ516" s="19"/>
      <c r="DR516" s="19"/>
      <c r="DS516" s="19"/>
    </row>
    <row r="517" spans="1:123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BX517" s="19"/>
      <c r="BY517" s="19"/>
      <c r="BZ517" s="19"/>
      <c r="CA517" s="19"/>
      <c r="CB517" s="19"/>
      <c r="CC517" s="19"/>
      <c r="CD517" s="19"/>
      <c r="CE517" s="19"/>
      <c r="CF517" s="19"/>
      <c r="CG517" s="19"/>
      <c r="CH517" s="19"/>
      <c r="CI517" s="19"/>
      <c r="CJ517" s="19"/>
      <c r="CK517" s="19"/>
      <c r="CL517" s="19"/>
      <c r="CM517" s="19"/>
      <c r="CN517" s="19"/>
      <c r="CO517" s="19"/>
      <c r="CP517" s="19"/>
      <c r="CQ517" s="19"/>
      <c r="CR517" s="19"/>
      <c r="CS517" s="19"/>
      <c r="CT517" s="19"/>
      <c r="CU517" s="19"/>
      <c r="CV517" s="19"/>
      <c r="CW517" s="19"/>
      <c r="CX517" s="19"/>
      <c r="CY517" s="19"/>
      <c r="CZ517" s="19"/>
      <c r="DA517" s="19"/>
      <c r="DB517" s="19"/>
      <c r="DC517" s="19"/>
      <c r="DD517" s="19"/>
      <c r="DE517" s="19"/>
      <c r="DF517" s="19"/>
      <c r="DG517" s="19"/>
      <c r="DH517" s="19"/>
      <c r="DI517" s="19"/>
      <c r="DJ517" s="19"/>
      <c r="DK517" s="19"/>
      <c r="DL517" s="19"/>
      <c r="DM517" s="19"/>
      <c r="DN517" s="19"/>
      <c r="DO517" s="19"/>
      <c r="DP517" s="19"/>
      <c r="DQ517" s="19"/>
      <c r="DR517" s="19"/>
      <c r="DS517" s="19"/>
    </row>
    <row r="518" spans="1:123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BX518" s="19"/>
      <c r="BY518" s="19"/>
      <c r="BZ518" s="19"/>
      <c r="CA518" s="19"/>
      <c r="CB518" s="19"/>
      <c r="CC518" s="19"/>
      <c r="CD518" s="19"/>
      <c r="CE518" s="19"/>
      <c r="CF518" s="19"/>
      <c r="CG518" s="19"/>
      <c r="CH518" s="19"/>
      <c r="CI518" s="19"/>
      <c r="CJ518" s="19"/>
      <c r="CK518" s="19"/>
      <c r="CL518" s="19"/>
      <c r="CM518" s="19"/>
      <c r="CN518" s="19"/>
      <c r="CO518" s="19"/>
      <c r="CP518" s="19"/>
      <c r="CQ518" s="19"/>
      <c r="CR518" s="19"/>
      <c r="CS518" s="19"/>
      <c r="CT518" s="19"/>
      <c r="CU518" s="19"/>
      <c r="CV518" s="19"/>
      <c r="CW518" s="19"/>
      <c r="CX518" s="19"/>
      <c r="CY518" s="19"/>
      <c r="CZ518" s="19"/>
      <c r="DA518" s="19"/>
      <c r="DB518" s="19"/>
      <c r="DC518" s="19"/>
      <c r="DD518" s="19"/>
      <c r="DE518" s="19"/>
      <c r="DF518" s="19"/>
      <c r="DG518" s="19"/>
      <c r="DH518" s="19"/>
      <c r="DI518" s="19"/>
      <c r="DJ518" s="19"/>
      <c r="DK518" s="19"/>
      <c r="DL518" s="19"/>
      <c r="DM518" s="19"/>
      <c r="DN518" s="19"/>
      <c r="DO518" s="19"/>
      <c r="DP518" s="19"/>
      <c r="DQ518" s="19"/>
      <c r="DR518" s="19"/>
      <c r="DS518" s="19"/>
    </row>
    <row r="519" spans="1:123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BX519" s="19"/>
      <c r="BY519" s="19"/>
      <c r="BZ519" s="19"/>
      <c r="CA519" s="19"/>
      <c r="CB519" s="19"/>
      <c r="CC519" s="19"/>
      <c r="CD519" s="19"/>
      <c r="CE519" s="19"/>
      <c r="CF519" s="19"/>
      <c r="CG519" s="19"/>
      <c r="CH519" s="19"/>
      <c r="CI519" s="19"/>
      <c r="CJ519" s="19"/>
      <c r="CK519" s="19"/>
      <c r="CL519" s="19"/>
      <c r="CM519" s="19"/>
      <c r="CN519" s="19"/>
      <c r="CO519" s="19"/>
      <c r="CP519" s="19"/>
      <c r="CQ519" s="19"/>
      <c r="CR519" s="19"/>
      <c r="CS519" s="19"/>
      <c r="CT519" s="19"/>
      <c r="CU519" s="19"/>
      <c r="CV519" s="19"/>
      <c r="CW519" s="19"/>
      <c r="CX519" s="19"/>
      <c r="CY519" s="19"/>
      <c r="CZ519" s="19"/>
      <c r="DA519" s="19"/>
      <c r="DB519" s="19"/>
      <c r="DC519" s="19"/>
      <c r="DD519" s="19"/>
      <c r="DE519" s="19"/>
      <c r="DF519" s="19"/>
      <c r="DG519" s="19"/>
      <c r="DH519" s="19"/>
      <c r="DI519" s="19"/>
      <c r="DJ519" s="19"/>
      <c r="DK519" s="19"/>
      <c r="DL519" s="19"/>
      <c r="DM519" s="19"/>
      <c r="DN519" s="19"/>
      <c r="DO519" s="19"/>
      <c r="DP519" s="19"/>
      <c r="DQ519" s="19"/>
      <c r="DR519" s="19"/>
      <c r="DS519" s="19"/>
    </row>
    <row r="520" spans="1:123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BX520" s="19"/>
      <c r="BY520" s="19"/>
      <c r="BZ520" s="19"/>
      <c r="CA520" s="19"/>
      <c r="CB520" s="19"/>
      <c r="CC520" s="19"/>
      <c r="CD520" s="19"/>
      <c r="CE520" s="19"/>
      <c r="CF520" s="19"/>
      <c r="CG520" s="19"/>
      <c r="CH520" s="19"/>
      <c r="CI520" s="19"/>
      <c r="CJ520" s="19"/>
      <c r="CK520" s="19"/>
      <c r="CL520" s="19"/>
      <c r="CM520" s="19"/>
      <c r="CN520" s="19"/>
      <c r="CO520" s="19"/>
      <c r="CP520" s="19"/>
      <c r="CQ520" s="19"/>
      <c r="CR520" s="19"/>
      <c r="CS520" s="19"/>
      <c r="CT520" s="19"/>
      <c r="CU520" s="19"/>
      <c r="CV520" s="19"/>
      <c r="CW520" s="19"/>
      <c r="CX520" s="19"/>
      <c r="CY520" s="19"/>
      <c r="CZ520" s="19"/>
      <c r="DA520" s="19"/>
      <c r="DB520" s="19"/>
      <c r="DC520" s="19"/>
      <c r="DD520" s="19"/>
      <c r="DE520" s="19"/>
      <c r="DF520" s="19"/>
      <c r="DG520" s="19"/>
      <c r="DH520" s="19"/>
      <c r="DI520" s="19"/>
      <c r="DJ520" s="19"/>
      <c r="DK520" s="19"/>
      <c r="DL520" s="19"/>
      <c r="DM520" s="19"/>
      <c r="DN520" s="19"/>
      <c r="DO520" s="19"/>
      <c r="DP520" s="19"/>
      <c r="DQ520" s="19"/>
      <c r="DR520" s="19"/>
      <c r="DS520" s="19"/>
    </row>
    <row r="521" spans="1:123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BX521" s="19"/>
      <c r="BY521" s="19"/>
      <c r="BZ521" s="19"/>
      <c r="CA521" s="19"/>
      <c r="CB521" s="19"/>
      <c r="CC521" s="19"/>
      <c r="CD521" s="19"/>
      <c r="CE521" s="19"/>
      <c r="CF521" s="19"/>
      <c r="CG521" s="19"/>
      <c r="CH521" s="19"/>
      <c r="CI521" s="19"/>
      <c r="CJ521" s="19"/>
      <c r="CK521" s="19"/>
      <c r="CL521" s="19"/>
      <c r="CM521" s="19"/>
      <c r="CN521" s="19"/>
      <c r="CO521" s="19"/>
      <c r="CP521" s="19"/>
      <c r="CQ521" s="19"/>
      <c r="CR521" s="19"/>
      <c r="CS521" s="19"/>
      <c r="CT521" s="19"/>
      <c r="CU521" s="19"/>
      <c r="CV521" s="19"/>
      <c r="CW521" s="19"/>
      <c r="CX521" s="19"/>
      <c r="CY521" s="19"/>
      <c r="CZ521" s="19"/>
      <c r="DA521" s="19"/>
      <c r="DB521" s="19"/>
      <c r="DC521" s="19"/>
      <c r="DD521" s="19"/>
      <c r="DE521" s="19"/>
      <c r="DF521" s="19"/>
      <c r="DG521" s="19"/>
      <c r="DH521" s="19"/>
      <c r="DI521" s="19"/>
      <c r="DJ521" s="19"/>
      <c r="DK521" s="19"/>
      <c r="DL521" s="19"/>
      <c r="DM521" s="19"/>
      <c r="DN521" s="19"/>
      <c r="DO521" s="19"/>
      <c r="DP521" s="19"/>
      <c r="DQ521" s="19"/>
      <c r="DR521" s="19"/>
      <c r="DS521" s="19"/>
    </row>
    <row r="522" spans="1:123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BX522" s="19"/>
      <c r="BY522" s="19"/>
      <c r="BZ522" s="19"/>
      <c r="CA522" s="19"/>
      <c r="CB522" s="19"/>
      <c r="CC522" s="19"/>
      <c r="CD522" s="19"/>
      <c r="CE522" s="19"/>
      <c r="CF522" s="19"/>
      <c r="CG522" s="19"/>
      <c r="CH522" s="19"/>
      <c r="CI522" s="19"/>
      <c r="CJ522" s="19"/>
      <c r="CK522" s="19"/>
      <c r="CL522" s="19"/>
      <c r="CM522" s="19"/>
      <c r="CN522" s="19"/>
      <c r="CO522" s="19"/>
      <c r="CP522" s="19"/>
      <c r="CQ522" s="19"/>
      <c r="CR522" s="19"/>
      <c r="CS522" s="19"/>
      <c r="CT522" s="19"/>
      <c r="CU522" s="19"/>
      <c r="CV522" s="19"/>
      <c r="CW522" s="19"/>
      <c r="CX522" s="19"/>
      <c r="CY522" s="19"/>
      <c r="CZ522" s="19"/>
      <c r="DA522" s="19"/>
      <c r="DB522" s="19"/>
      <c r="DC522" s="19"/>
      <c r="DD522" s="19"/>
      <c r="DE522" s="19"/>
      <c r="DF522" s="19"/>
      <c r="DG522" s="19"/>
      <c r="DH522" s="19"/>
      <c r="DI522" s="19"/>
      <c r="DJ522" s="19"/>
      <c r="DK522" s="19"/>
      <c r="DL522" s="19"/>
      <c r="DM522" s="19"/>
      <c r="DN522" s="19"/>
      <c r="DO522" s="19"/>
      <c r="DP522" s="19"/>
      <c r="DQ522" s="19"/>
      <c r="DR522" s="19"/>
      <c r="DS522" s="19"/>
    </row>
    <row r="523" spans="1:123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BX523" s="19"/>
      <c r="BY523" s="19"/>
      <c r="BZ523" s="19"/>
      <c r="CA523" s="19"/>
      <c r="CB523" s="19"/>
      <c r="CC523" s="19"/>
      <c r="CD523" s="19"/>
      <c r="CE523" s="19"/>
      <c r="CF523" s="19"/>
      <c r="CG523" s="19"/>
      <c r="CH523" s="19"/>
      <c r="CI523" s="19"/>
      <c r="CJ523" s="19"/>
      <c r="CK523" s="19"/>
      <c r="CL523" s="19"/>
      <c r="CM523" s="19"/>
      <c r="CN523" s="19"/>
      <c r="CO523" s="19"/>
      <c r="CP523" s="19"/>
      <c r="CQ523" s="19"/>
      <c r="CR523" s="19"/>
      <c r="CS523" s="19"/>
      <c r="CT523" s="19"/>
      <c r="CU523" s="19"/>
      <c r="CV523" s="19"/>
      <c r="CW523" s="19"/>
      <c r="CX523" s="19"/>
      <c r="CY523" s="19"/>
      <c r="CZ523" s="19"/>
      <c r="DA523" s="19"/>
      <c r="DB523" s="19"/>
      <c r="DC523" s="19"/>
      <c r="DD523" s="19"/>
      <c r="DE523" s="19"/>
      <c r="DF523" s="19"/>
      <c r="DG523" s="19"/>
      <c r="DH523" s="19"/>
      <c r="DI523" s="19"/>
      <c r="DJ523" s="19"/>
      <c r="DK523" s="19"/>
      <c r="DL523" s="19"/>
      <c r="DM523" s="19"/>
      <c r="DN523" s="19"/>
      <c r="DO523" s="19"/>
      <c r="DP523" s="19"/>
      <c r="DQ523" s="19"/>
      <c r="DR523" s="19"/>
      <c r="DS523" s="19"/>
    </row>
    <row r="524" spans="1:123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BX524" s="19"/>
      <c r="BY524" s="19"/>
      <c r="BZ524" s="19"/>
      <c r="CA524" s="19"/>
      <c r="CB524" s="19"/>
      <c r="CC524" s="19"/>
      <c r="CD524" s="19"/>
      <c r="CE524" s="19"/>
      <c r="CF524" s="19"/>
      <c r="CG524" s="19"/>
      <c r="CH524" s="19"/>
      <c r="CI524" s="19"/>
      <c r="CJ524" s="19"/>
      <c r="CK524" s="19"/>
      <c r="CL524" s="19"/>
      <c r="CM524" s="19"/>
      <c r="CN524" s="19"/>
      <c r="CO524" s="19"/>
      <c r="CP524" s="19"/>
      <c r="CQ524" s="19"/>
      <c r="CR524" s="19"/>
      <c r="CS524" s="19"/>
      <c r="CT524" s="19"/>
      <c r="CU524" s="19"/>
      <c r="CV524" s="19"/>
      <c r="CW524" s="19"/>
      <c r="CX524" s="19"/>
      <c r="CY524" s="19"/>
      <c r="CZ524" s="19"/>
      <c r="DA524" s="19"/>
      <c r="DB524" s="19"/>
      <c r="DC524" s="19"/>
      <c r="DD524" s="19"/>
      <c r="DE524" s="19"/>
      <c r="DF524" s="19"/>
      <c r="DG524" s="19"/>
      <c r="DH524" s="19"/>
      <c r="DI524" s="19"/>
      <c r="DJ524" s="19"/>
      <c r="DK524" s="19"/>
      <c r="DL524" s="19"/>
      <c r="DM524" s="19"/>
      <c r="DN524" s="19"/>
      <c r="DO524" s="19"/>
      <c r="DP524" s="19"/>
      <c r="DQ524" s="19"/>
      <c r="DR524" s="19"/>
      <c r="DS524" s="19"/>
    </row>
    <row r="525" spans="1:123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BX525" s="19"/>
      <c r="BY525" s="19"/>
      <c r="BZ525" s="19"/>
      <c r="CA525" s="19"/>
      <c r="CB525" s="19"/>
      <c r="CC525" s="19"/>
      <c r="CD525" s="19"/>
      <c r="CE525" s="19"/>
      <c r="CF525" s="19"/>
      <c r="CG525" s="19"/>
      <c r="CH525" s="19"/>
      <c r="CI525" s="19"/>
      <c r="CJ525" s="19"/>
      <c r="CK525" s="19"/>
      <c r="CL525" s="19"/>
      <c r="CM525" s="19"/>
      <c r="CN525" s="19"/>
      <c r="CO525" s="19"/>
      <c r="CP525" s="19"/>
      <c r="CQ525" s="19"/>
      <c r="CR525" s="19"/>
      <c r="CS525" s="19"/>
      <c r="CT525" s="19"/>
      <c r="CU525" s="19"/>
      <c r="CV525" s="19"/>
      <c r="CW525" s="19"/>
      <c r="CX525" s="19"/>
      <c r="CY525" s="19"/>
      <c r="CZ525" s="19"/>
      <c r="DA525" s="19"/>
      <c r="DB525" s="19"/>
      <c r="DC525" s="19"/>
      <c r="DD525" s="19"/>
      <c r="DE525" s="19"/>
      <c r="DF525" s="19"/>
      <c r="DG525" s="19"/>
      <c r="DH525" s="19"/>
      <c r="DI525" s="19"/>
      <c r="DJ525" s="19"/>
      <c r="DK525" s="19"/>
      <c r="DL525" s="19"/>
      <c r="DM525" s="19"/>
      <c r="DN525" s="19"/>
      <c r="DO525" s="19"/>
      <c r="DP525" s="19"/>
      <c r="DQ525" s="19"/>
      <c r="DR525" s="19"/>
      <c r="DS525" s="19"/>
    </row>
    <row r="526" spans="1:123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BX526" s="19"/>
      <c r="BY526" s="19"/>
      <c r="BZ526" s="19"/>
      <c r="CA526" s="19"/>
      <c r="CB526" s="19"/>
      <c r="CC526" s="19"/>
      <c r="CD526" s="19"/>
      <c r="CE526" s="19"/>
      <c r="CF526" s="19"/>
      <c r="CG526" s="19"/>
      <c r="CH526" s="19"/>
      <c r="CI526" s="19"/>
      <c r="CJ526" s="19"/>
      <c r="CK526" s="19"/>
      <c r="CL526" s="19"/>
      <c r="CM526" s="19"/>
      <c r="CN526" s="19"/>
      <c r="CO526" s="19"/>
      <c r="CP526" s="19"/>
      <c r="CQ526" s="19"/>
      <c r="CR526" s="19"/>
      <c r="CS526" s="19"/>
      <c r="CT526" s="19"/>
      <c r="CU526" s="19"/>
      <c r="CV526" s="19"/>
      <c r="CW526" s="19"/>
      <c r="CX526" s="19"/>
      <c r="CY526" s="19"/>
      <c r="CZ526" s="19"/>
      <c r="DA526" s="19"/>
      <c r="DB526" s="19"/>
      <c r="DC526" s="19"/>
      <c r="DD526" s="19"/>
      <c r="DE526" s="19"/>
      <c r="DF526" s="19"/>
      <c r="DG526" s="19"/>
      <c r="DH526" s="19"/>
      <c r="DI526" s="19"/>
      <c r="DJ526" s="19"/>
      <c r="DK526" s="19"/>
      <c r="DL526" s="19"/>
      <c r="DM526" s="19"/>
      <c r="DN526" s="19"/>
      <c r="DO526" s="19"/>
      <c r="DP526" s="19"/>
      <c r="DQ526" s="19"/>
      <c r="DR526" s="19"/>
      <c r="DS526" s="19"/>
    </row>
    <row r="527" spans="1:123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BX527" s="19"/>
      <c r="BY527" s="19"/>
      <c r="BZ527" s="19"/>
      <c r="CA527" s="19"/>
      <c r="CB527" s="19"/>
      <c r="CC527" s="19"/>
      <c r="CD527" s="19"/>
      <c r="CE527" s="19"/>
      <c r="CF527" s="19"/>
      <c r="CG527" s="19"/>
      <c r="CH527" s="19"/>
      <c r="CI527" s="19"/>
      <c r="CJ527" s="19"/>
      <c r="CK527" s="19"/>
      <c r="CL527" s="19"/>
      <c r="CM527" s="19"/>
      <c r="CN527" s="19"/>
      <c r="CO527" s="19"/>
      <c r="CP527" s="19"/>
      <c r="CQ527" s="19"/>
      <c r="CR527" s="19"/>
      <c r="CS527" s="19"/>
      <c r="CT527" s="19"/>
      <c r="CU527" s="19"/>
      <c r="CV527" s="19"/>
      <c r="CW527" s="19"/>
      <c r="CX527" s="19"/>
      <c r="CY527" s="19"/>
      <c r="CZ527" s="19"/>
      <c r="DA527" s="19"/>
      <c r="DB527" s="19"/>
      <c r="DC527" s="19"/>
      <c r="DD527" s="19"/>
      <c r="DE527" s="19"/>
      <c r="DF527" s="19"/>
      <c r="DG527" s="19"/>
      <c r="DH527" s="19"/>
      <c r="DI527" s="19"/>
      <c r="DJ527" s="19"/>
      <c r="DK527" s="19"/>
      <c r="DL527" s="19"/>
      <c r="DM527" s="19"/>
      <c r="DN527" s="19"/>
      <c r="DO527" s="19"/>
      <c r="DP527" s="19"/>
      <c r="DQ527" s="19"/>
      <c r="DR527" s="19"/>
      <c r="DS527" s="19"/>
    </row>
    <row r="528" spans="1:123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BX528" s="19"/>
      <c r="BY528" s="19"/>
      <c r="BZ528" s="19"/>
      <c r="CA528" s="19"/>
      <c r="CB528" s="19"/>
      <c r="CC528" s="19"/>
      <c r="CD528" s="19"/>
      <c r="CE528" s="19"/>
      <c r="CF528" s="19"/>
      <c r="CG528" s="19"/>
      <c r="CH528" s="19"/>
      <c r="CI528" s="19"/>
      <c r="CJ528" s="19"/>
      <c r="CK528" s="19"/>
      <c r="CL528" s="19"/>
      <c r="CM528" s="19"/>
      <c r="CN528" s="19"/>
      <c r="CO528" s="19"/>
      <c r="CP528" s="19"/>
      <c r="CQ528" s="19"/>
      <c r="CR528" s="19"/>
      <c r="CS528" s="19"/>
      <c r="CT528" s="19"/>
      <c r="CU528" s="19"/>
      <c r="CV528" s="19"/>
      <c r="CW528" s="19"/>
      <c r="CX528" s="19"/>
      <c r="CY528" s="19"/>
      <c r="CZ528" s="19"/>
      <c r="DA528" s="19"/>
      <c r="DB528" s="19"/>
      <c r="DC528" s="19"/>
      <c r="DD528" s="19"/>
      <c r="DE528" s="19"/>
      <c r="DF528" s="19"/>
      <c r="DG528" s="19"/>
      <c r="DH528" s="19"/>
      <c r="DI528" s="19"/>
      <c r="DJ528" s="19"/>
      <c r="DK528" s="19"/>
      <c r="DL528" s="19"/>
      <c r="DM528" s="19"/>
      <c r="DN528" s="19"/>
      <c r="DO528" s="19"/>
      <c r="DP528" s="19"/>
      <c r="DQ528" s="19"/>
      <c r="DR528" s="19"/>
      <c r="DS528" s="19"/>
    </row>
    <row r="529" spans="1:123" x14ac:dyDescent="0.2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BX529" s="19"/>
      <c r="BY529" s="19"/>
      <c r="BZ529" s="19"/>
      <c r="CA529" s="19"/>
      <c r="CB529" s="19"/>
      <c r="CC529" s="19"/>
      <c r="CD529" s="19"/>
      <c r="CE529" s="19"/>
      <c r="CF529" s="19"/>
      <c r="CG529" s="19"/>
      <c r="CH529" s="19"/>
      <c r="CI529" s="19"/>
      <c r="CJ529" s="19"/>
      <c r="CK529" s="19"/>
      <c r="CL529" s="19"/>
      <c r="CM529" s="19"/>
      <c r="CN529" s="19"/>
      <c r="CO529" s="19"/>
      <c r="CP529" s="19"/>
      <c r="CQ529" s="19"/>
      <c r="CR529" s="19"/>
      <c r="CS529" s="19"/>
      <c r="CT529" s="19"/>
      <c r="CU529" s="19"/>
      <c r="CV529" s="19"/>
      <c r="CW529" s="19"/>
      <c r="CX529" s="19"/>
      <c r="CY529" s="19"/>
      <c r="CZ529" s="19"/>
      <c r="DA529" s="19"/>
      <c r="DB529" s="19"/>
      <c r="DC529" s="19"/>
      <c r="DD529" s="19"/>
      <c r="DE529" s="19"/>
      <c r="DF529" s="19"/>
      <c r="DG529" s="19"/>
      <c r="DH529" s="19"/>
      <c r="DI529" s="19"/>
      <c r="DJ529" s="19"/>
      <c r="DK529" s="19"/>
      <c r="DL529" s="19"/>
      <c r="DM529" s="19"/>
      <c r="DN529" s="19"/>
      <c r="DO529" s="19"/>
      <c r="DP529" s="19"/>
      <c r="DQ529" s="19"/>
      <c r="DR529" s="19"/>
      <c r="DS529" s="19"/>
    </row>
    <row r="530" spans="1:123" x14ac:dyDescent="0.2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BX530" s="19"/>
      <c r="BY530" s="19"/>
      <c r="BZ530" s="19"/>
      <c r="CA530" s="19"/>
      <c r="CB530" s="19"/>
      <c r="CC530" s="19"/>
      <c r="CD530" s="19"/>
      <c r="CE530" s="19"/>
      <c r="CF530" s="19"/>
      <c r="CG530" s="19"/>
      <c r="CH530" s="19"/>
      <c r="CI530" s="19"/>
      <c r="CJ530" s="19"/>
      <c r="CK530" s="19"/>
      <c r="CL530" s="19"/>
      <c r="CM530" s="19"/>
      <c r="CN530" s="19"/>
      <c r="CO530" s="19"/>
      <c r="CP530" s="19"/>
      <c r="CQ530" s="19"/>
      <c r="CR530" s="19"/>
      <c r="CS530" s="19"/>
      <c r="CT530" s="19"/>
      <c r="CU530" s="19"/>
      <c r="CV530" s="19"/>
      <c r="CW530" s="19"/>
      <c r="CX530" s="19"/>
      <c r="CY530" s="19"/>
      <c r="CZ530" s="19"/>
      <c r="DA530" s="19"/>
      <c r="DB530" s="19"/>
      <c r="DC530" s="19"/>
      <c r="DD530" s="19"/>
      <c r="DE530" s="19"/>
      <c r="DF530" s="19"/>
      <c r="DG530" s="19"/>
      <c r="DH530" s="19"/>
      <c r="DI530" s="19"/>
      <c r="DJ530" s="19"/>
      <c r="DK530" s="19"/>
      <c r="DL530" s="19"/>
      <c r="DM530" s="19"/>
      <c r="DN530" s="19"/>
      <c r="DO530" s="19"/>
      <c r="DP530" s="19"/>
      <c r="DQ530" s="19"/>
      <c r="DR530" s="19"/>
      <c r="DS530" s="19"/>
    </row>
    <row r="531" spans="1:123" x14ac:dyDescent="0.2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BX531" s="19"/>
      <c r="BY531" s="19"/>
      <c r="BZ531" s="19"/>
      <c r="CA531" s="19"/>
      <c r="CB531" s="19"/>
      <c r="CC531" s="19"/>
      <c r="CD531" s="19"/>
      <c r="CE531" s="19"/>
      <c r="CF531" s="19"/>
      <c r="CG531" s="19"/>
      <c r="CH531" s="19"/>
      <c r="CI531" s="19"/>
      <c r="CJ531" s="19"/>
      <c r="CK531" s="19"/>
      <c r="CL531" s="19"/>
      <c r="CM531" s="19"/>
      <c r="CN531" s="19"/>
      <c r="CO531" s="19"/>
      <c r="CP531" s="19"/>
      <c r="CQ531" s="19"/>
      <c r="CR531" s="19"/>
      <c r="CS531" s="19"/>
      <c r="CT531" s="19"/>
      <c r="CU531" s="19"/>
      <c r="CV531" s="19"/>
      <c r="CW531" s="19"/>
      <c r="CX531" s="19"/>
      <c r="CY531" s="19"/>
      <c r="CZ531" s="19"/>
      <c r="DA531" s="19"/>
      <c r="DB531" s="19"/>
      <c r="DC531" s="19"/>
      <c r="DD531" s="19"/>
      <c r="DE531" s="19"/>
      <c r="DF531" s="19"/>
      <c r="DG531" s="19"/>
      <c r="DH531" s="19"/>
      <c r="DI531" s="19"/>
      <c r="DJ531" s="19"/>
      <c r="DK531" s="19"/>
      <c r="DL531" s="19"/>
      <c r="DM531" s="19"/>
      <c r="DN531" s="19"/>
      <c r="DO531" s="19"/>
      <c r="DP531" s="19"/>
      <c r="DQ531" s="19"/>
      <c r="DR531" s="19"/>
      <c r="DS531" s="19"/>
    </row>
    <row r="532" spans="1:123" x14ac:dyDescent="0.2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BX532" s="19"/>
      <c r="BY532" s="19"/>
      <c r="BZ532" s="19"/>
      <c r="CA532" s="19"/>
      <c r="CB532" s="19"/>
      <c r="CC532" s="19"/>
      <c r="CD532" s="19"/>
      <c r="CE532" s="19"/>
      <c r="CF532" s="19"/>
      <c r="CG532" s="19"/>
      <c r="CH532" s="19"/>
      <c r="CI532" s="19"/>
      <c r="CJ532" s="19"/>
      <c r="CK532" s="19"/>
      <c r="CL532" s="19"/>
      <c r="CM532" s="19"/>
      <c r="CN532" s="19"/>
      <c r="CO532" s="19"/>
      <c r="CP532" s="19"/>
      <c r="CQ532" s="19"/>
      <c r="CR532" s="19"/>
      <c r="CS532" s="19"/>
      <c r="CT532" s="19"/>
      <c r="CU532" s="19"/>
      <c r="CV532" s="19"/>
      <c r="CW532" s="19"/>
      <c r="CX532" s="19"/>
      <c r="CY532" s="19"/>
      <c r="CZ532" s="19"/>
      <c r="DA532" s="19"/>
      <c r="DB532" s="19"/>
      <c r="DC532" s="19"/>
      <c r="DD532" s="19"/>
      <c r="DE532" s="19"/>
      <c r="DF532" s="19"/>
      <c r="DG532" s="19"/>
      <c r="DH532" s="19"/>
      <c r="DI532" s="19"/>
      <c r="DJ532" s="19"/>
      <c r="DK532" s="19"/>
      <c r="DL532" s="19"/>
      <c r="DM532" s="19"/>
      <c r="DN532" s="19"/>
      <c r="DO532" s="19"/>
      <c r="DP532" s="19"/>
      <c r="DQ532" s="19"/>
      <c r="DR532" s="19"/>
      <c r="DS532" s="19"/>
    </row>
    <row r="533" spans="1:123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BX533" s="19"/>
      <c r="BY533" s="19"/>
      <c r="BZ533" s="19"/>
      <c r="CA533" s="19"/>
      <c r="CB533" s="19"/>
      <c r="CC533" s="19"/>
      <c r="CD533" s="19"/>
      <c r="CE533" s="19"/>
      <c r="CF533" s="19"/>
      <c r="CG533" s="19"/>
      <c r="CH533" s="19"/>
      <c r="CI533" s="19"/>
      <c r="CJ533" s="19"/>
      <c r="CK533" s="19"/>
      <c r="CL533" s="19"/>
      <c r="CM533" s="19"/>
      <c r="CN533" s="19"/>
      <c r="CO533" s="19"/>
      <c r="CP533" s="19"/>
      <c r="CQ533" s="19"/>
      <c r="CR533" s="19"/>
      <c r="CS533" s="19"/>
      <c r="CT533" s="19"/>
      <c r="CU533" s="19"/>
      <c r="CV533" s="19"/>
      <c r="CW533" s="19"/>
      <c r="CX533" s="19"/>
      <c r="CY533" s="19"/>
      <c r="CZ533" s="19"/>
      <c r="DA533" s="19"/>
      <c r="DB533" s="19"/>
      <c r="DC533" s="19"/>
      <c r="DD533" s="19"/>
      <c r="DE533" s="19"/>
      <c r="DF533" s="19"/>
      <c r="DG533" s="19"/>
      <c r="DH533" s="19"/>
      <c r="DI533" s="19"/>
      <c r="DJ533" s="19"/>
      <c r="DK533" s="19"/>
      <c r="DL533" s="19"/>
      <c r="DM533" s="19"/>
      <c r="DN533" s="19"/>
      <c r="DO533" s="19"/>
      <c r="DP533" s="19"/>
      <c r="DQ533" s="19"/>
      <c r="DR533" s="19"/>
      <c r="DS533" s="19"/>
    </row>
    <row r="534" spans="1:123" x14ac:dyDescent="0.2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BX534" s="19"/>
      <c r="BY534" s="19"/>
      <c r="BZ534" s="19"/>
      <c r="CA534" s="19"/>
      <c r="CB534" s="19"/>
      <c r="CC534" s="19"/>
      <c r="CD534" s="19"/>
      <c r="CE534" s="19"/>
      <c r="CF534" s="19"/>
      <c r="CG534" s="19"/>
      <c r="CH534" s="19"/>
      <c r="CI534" s="19"/>
      <c r="CJ534" s="19"/>
      <c r="CK534" s="19"/>
      <c r="CL534" s="19"/>
      <c r="CM534" s="19"/>
      <c r="CN534" s="19"/>
      <c r="CO534" s="19"/>
      <c r="CP534" s="19"/>
      <c r="CQ534" s="19"/>
      <c r="CR534" s="19"/>
      <c r="CS534" s="19"/>
      <c r="CT534" s="19"/>
      <c r="CU534" s="19"/>
      <c r="CV534" s="19"/>
      <c r="CW534" s="19"/>
      <c r="CX534" s="19"/>
      <c r="CY534" s="19"/>
      <c r="CZ534" s="19"/>
      <c r="DA534" s="19"/>
      <c r="DB534" s="19"/>
      <c r="DC534" s="19"/>
      <c r="DD534" s="19"/>
      <c r="DE534" s="19"/>
      <c r="DF534" s="19"/>
      <c r="DG534" s="19"/>
      <c r="DH534" s="19"/>
      <c r="DI534" s="19"/>
      <c r="DJ534" s="19"/>
      <c r="DK534" s="19"/>
      <c r="DL534" s="19"/>
      <c r="DM534" s="19"/>
      <c r="DN534" s="19"/>
      <c r="DO534" s="19"/>
      <c r="DP534" s="19"/>
      <c r="DQ534" s="19"/>
      <c r="DR534" s="19"/>
      <c r="DS534" s="19"/>
    </row>
    <row r="535" spans="1:123" x14ac:dyDescent="0.2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BX535" s="19"/>
      <c r="BY535" s="19"/>
      <c r="BZ535" s="19"/>
      <c r="CA535" s="19"/>
      <c r="CB535" s="19"/>
      <c r="CC535" s="19"/>
      <c r="CD535" s="19"/>
      <c r="CE535" s="19"/>
      <c r="CF535" s="19"/>
      <c r="CG535" s="19"/>
      <c r="CH535" s="19"/>
      <c r="CI535" s="19"/>
      <c r="CJ535" s="19"/>
      <c r="CK535" s="19"/>
      <c r="CL535" s="19"/>
      <c r="CM535" s="19"/>
      <c r="CN535" s="19"/>
      <c r="CO535" s="19"/>
      <c r="CP535" s="19"/>
      <c r="CQ535" s="19"/>
      <c r="CR535" s="19"/>
      <c r="CS535" s="19"/>
      <c r="CT535" s="19"/>
      <c r="CU535" s="19"/>
      <c r="CV535" s="19"/>
      <c r="CW535" s="19"/>
      <c r="CX535" s="19"/>
      <c r="CY535" s="19"/>
      <c r="CZ535" s="19"/>
      <c r="DA535" s="19"/>
      <c r="DB535" s="19"/>
      <c r="DC535" s="19"/>
      <c r="DD535" s="19"/>
      <c r="DE535" s="19"/>
      <c r="DF535" s="19"/>
      <c r="DG535" s="19"/>
      <c r="DH535" s="19"/>
      <c r="DI535" s="19"/>
      <c r="DJ535" s="19"/>
      <c r="DK535" s="19"/>
      <c r="DL535" s="19"/>
      <c r="DM535" s="19"/>
      <c r="DN535" s="19"/>
      <c r="DO535" s="19"/>
      <c r="DP535" s="19"/>
      <c r="DQ535" s="19"/>
      <c r="DR535" s="19"/>
      <c r="DS535" s="19"/>
    </row>
    <row r="536" spans="1:123" x14ac:dyDescent="0.2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BX536" s="19"/>
      <c r="BY536" s="19"/>
      <c r="BZ536" s="19"/>
      <c r="CA536" s="19"/>
      <c r="CB536" s="19"/>
      <c r="CC536" s="19"/>
      <c r="CD536" s="19"/>
      <c r="CE536" s="19"/>
      <c r="CF536" s="19"/>
      <c r="CG536" s="19"/>
      <c r="CH536" s="19"/>
      <c r="CI536" s="19"/>
      <c r="CJ536" s="19"/>
      <c r="CK536" s="19"/>
      <c r="CL536" s="19"/>
      <c r="CM536" s="19"/>
      <c r="CN536" s="19"/>
      <c r="CO536" s="19"/>
      <c r="CP536" s="19"/>
      <c r="CQ536" s="19"/>
      <c r="CR536" s="19"/>
      <c r="CS536" s="19"/>
      <c r="CT536" s="19"/>
      <c r="CU536" s="19"/>
      <c r="CV536" s="19"/>
      <c r="CW536" s="19"/>
      <c r="CX536" s="19"/>
      <c r="CY536" s="19"/>
      <c r="CZ536" s="19"/>
      <c r="DA536" s="19"/>
      <c r="DB536" s="19"/>
      <c r="DC536" s="19"/>
      <c r="DD536" s="19"/>
      <c r="DE536" s="19"/>
      <c r="DF536" s="19"/>
      <c r="DG536" s="19"/>
      <c r="DH536" s="19"/>
      <c r="DI536" s="19"/>
      <c r="DJ536" s="19"/>
      <c r="DK536" s="19"/>
      <c r="DL536" s="19"/>
      <c r="DM536" s="19"/>
      <c r="DN536" s="19"/>
      <c r="DO536" s="19"/>
      <c r="DP536" s="19"/>
      <c r="DQ536" s="19"/>
      <c r="DR536" s="19"/>
      <c r="DS536" s="19"/>
    </row>
    <row r="537" spans="1:123" x14ac:dyDescent="0.2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BX537" s="19"/>
      <c r="BY537" s="19"/>
      <c r="BZ537" s="19"/>
      <c r="CA537" s="19"/>
      <c r="CB537" s="19"/>
      <c r="CC537" s="19"/>
      <c r="CD537" s="19"/>
      <c r="CE537" s="19"/>
      <c r="CF537" s="19"/>
      <c r="CG537" s="19"/>
      <c r="CH537" s="19"/>
      <c r="CI537" s="19"/>
      <c r="CJ537" s="19"/>
      <c r="CK537" s="19"/>
      <c r="CL537" s="19"/>
      <c r="CM537" s="19"/>
      <c r="CN537" s="19"/>
      <c r="CO537" s="19"/>
      <c r="CP537" s="19"/>
      <c r="CQ537" s="19"/>
      <c r="CR537" s="19"/>
      <c r="CS537" s="19"/>
      <c r="CT537" s="19"/>
      <c r="CU537" s="19"/>
      <c r="CV537" s="19"/>
      <c r="CW537" s="19"/>
      <c r="CX537" s="19"/>
      <c r="CY537" s="19"/>
      <c r="CZ537" s="19"/>
      <c r="DA537" s="19"/>
      <c r="DB537" s="19"/>
      <c r="DC537" s="19"/>
      <c r="DD537" s="19"/>
      <c r="DE537" s="19"/>
      <c r="DF537" s="19"/>
      <c r="DG537" s="19"/>
      <c r="DH537" s="19"/>
      <c r="DI537" s="19"/>
      <c r="DJ537" s="19"/>
      <c r="DK537" s="19"/>
      <c r="DL537" s="19"/>
      <c r="DM537" s="19"/>
      <c r="DN537" s="19"/>
      <c r="DO537" s="19"/>
      <c r="DP537" s="19"/>
      <c r="DQ537" s="19"/>
      <c r="DR537" s="19"/>
      <c r="DS537" s="19"/>
    </row>
    <row r="538" spans="1:123" x14ac:dyDescent="0.2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BX538" s="19"/>
      <c r="BY538" s="19"/>
      <c r="BZ538" s="19"/>
      <c r="CA538" s="19"/>
      <c r="CB538" s="19"/>
      <c r="CC538" s="19"/>
      <c r="CD538" s="19"/>
      <c r="CE538" s="19"/>
      <c r="CF538" s="19"/>
      <c r="CG538" s="19"/>
      <c r="CH538" s="19"/>
      <c r="CI538" s="19"/>
      <c r="CJ538" s="19"/>
      <c r="CK538" s="19"/>
      <c r="CL538" s="19"/>
      <c r="CM538" s="19"/>
      <c r="CN538" s="19"/>
      <c r="CO538" s="19"/>
      <c r="CP538" s="19"/>
      <c r="CQ538" s="19"/>
      <c r="CR538" s="19"/>
      <c r="CS538" s="19"/>
      <c r="CT538" s="19"/>
      <c r="CU538" s="19"/>
      <c r="CV538" s="19"/>
      <c r="CW538" s="19"/>
      <c r="CX538" s="19"/>
      <c r="CY538" s="19"/>
      <c r="CZ538" s="19"/>
      <c r="DA538" s="19"/>
      <c r="DB538" s="19"/>
      <c r="DC538" s="19"/>
      <c r="DD538" s="19"/>
      <c r="DE538" s="19"/>
      <c r="DF538" s="19"/>
      <c r="DG538" s="19"/>
      <c r="DH538" s="19"/>
      <c r="DI538" s="19"/>
      <c r="DJ538" s="19"/>
      <c r="DK538" s="19"/>
      <c r="DL538" s="19"/>
      <c r="DM538" s="19"/>
      <c r="DN538" s="19"/>
      <c r="DO538" s="19"/>
      <c r="DP538" s="19"/>
      <c r="DQ538" s="19"/>
      <c r="DR538" s="19"/>
      <c r="DS538" s="19"/>
    </row>
    <row r="539" spans="1:123" x14ac:dyDescent="0.2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BX539" s="19"/>
      <c r="BY539" s="19"/>
      <c r="BZ539" s="19"/>
      <c r="CA539" s="19"/>
      <c r="CB539" s="19"/>
      <c r="CC539" s="19"/>
      <c r="CD539" s="19"/>
      <c r="CE539" s="19"/>
      <c r="CF539" s="19"/>
      <c r="CG539" s="19"/>
      <c r="CH539" s="19"/>
      <c r="CI539" s="19"/>
      <c r="CJ539" s="19"/>
      <c r="CK539" s="19"/>
      <c r="CL539" s="19"/>
      <c r="CM539" s="19"/>
      <c r="CN539" s="19"/>
      <c r="CO539" s="19"/>
      <c r="CP539" s="19"/>
      <c r="CQ539" s="19"/>
      <c r="CR539" s="19"/>
      <c r="CS539" s="19"/>
      <c r="CT539" s="19"/>
      <c r="CU539" s="19"/>
      <c r="CV539" s="19"/>
      <c r="CW539" s="19"/>
      <c r="CX539" s="19"/>
      <c r="CY539" s="19"/>
      <c r="CZ539" s="19"/>
      <c r="DA539" s="19"/>
      <c r="DB539" s="19"/>
      <c r="DC539" s="19"/>
      <c r="DD539" s="19"/>
      <c r="DE539" s="19"/>
      <c r="DF539" s="19"/>
      <c r="DG539" s="19"/>
      <c r="DH539" s="19"/>
      <c r="DI539" s="19"/>
      <c r="DJ539" s="19"/>
      <c r="DK539" s="19"/>
      <c r="DL539" s="19"/>
      <c r="DM539" s="19"/>
      <c r="DN539" s="19"/>
      <c r="DO539" s="19"/>
      <c r="DP539" s="19"/>
      <c r="DQ539" s="19"/>
      <c r="DR539" s="19"/>
      <c r="DS539" s="19"/>
    </row>
    <row r="540" spans="1:123" x14ac:dyDescent="0.2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BX540" s="19"/>
      <c r="BY540" s="19"/>
      <c r="BZ540" s="19"/>
      <c r="CA540" s="19"/>
      <c r="CB540" s="19"/>
      <c r="CC540" s="19"/>
      <c r="CD540" s="19"/>
      <c r="CE540" s="19"/>
      <c r="CF540" s="19"/>
      <c r="CG540" s="19"/>
      <c r="CH540" s="19"/>
      <c r="CI540" s="19"/>
      <c r="CJ540" s="19"/>
      <c r="CK540" s="19"/>
      <c r="CL540" s="19"/>
      <c r="CM540" s="19"/>
      <c r="CN540" s="19"/>
      <c r="CO540" s="19"/>
      <c r="CP540" s="19"/>
      <c r="CQ540" s="19"/>
      <c r="CR540" s="19"/>
      <c r="CS540" s="19"/>
      <c r="CT540" s="19"/>
      <c r="CU540" s="19"/>
      <c r="CV540" s="19"/>
      <c r="CW540" s="19"/>
      <c r="CX540" s="19"/>
      <c r="CY540" s="19"/>
      <c r="CZ540" s="19"/>
      <c r="DA540" s="19"/>
      <c r="DB540" s="19"/>
      <c r="DC540" s="19"/>
      <c r="DD540" s="19"/>
      <c r="DE540" s="19"/>
      <c r="DF540" s="19"/>
      <c r="DG540" s="19"/>
      <c r="DH540" s="19"/>
      <c r="DI540" s="19"/>
      <c r="DJ540" s="19"/>
      <c r="DK540" s="19"/>
      <c r="DL540" s="19"/>
      <c r="DM540" s="19"/>
      <c r="DN540" s="19"/>
      <c r="DO540" s="19"/>
      <c r="DP540" s="19"/>
      <c r="DQ540" s="19"/>
      <c r="DR540" s="19"/>
      <c r="DS540" s="19"/>
    </row>
    <row r="541" spans="1:123" x14ac:dyDescent="0.2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BX541" s="19"/>
      <c r="BY541" s="19"/>
      <c r="BZ541" s="19"/>
      <c r="CA541" s="19"/>
      <c r="CB541" s="19"/>
      <c r="CC541" s="19"/>
      <c r="CD541" s="19"/>
      <c r="CE541" s="19"/>
      <c r="CF541" s="19"/>
      <c r="CG541" s="19"/>
      <c r="CH541" s="19"/>
      <c r="CI541" s="19"/>
      <c r="CJ541" s="19"/>
      <c r="CK541" s="19"/>
      <c r="CL541" s="19"/>
      <c r="CM541" s="19"/>
      <c r="CN541" s="19"/>
      <c r="CO541" s="19"/>
      <c r="CP541" s="19"/>
      <c r="CQ541" s="19"/>
      <c r="CR541" s="19"/>
      <c r="CS541" s="19"/>
      <c r="CT541" s="19"/>
      <c r="CU541" s="19"/>
      <c r="CV541" s="19"/>
      <c r="CW541" s="19"/>
      <c r="CX541" s="19"/>
      <c r="CY541" s="19"/>
      <c r="CZ541" s="19"/>
      <c r="DA541" s="19"/>
      <c r="DB541" s="19"/>
      <c r="DC541" s="19"/>
      <c r="DD541" s="19"/>
      <c r="DE541" s="19"/>
      <c r="DF541" s="19"/>
      <c r="DG541" s="19"/>
      <c r="DH541" s="19"/>
      <c r="DI541" s="19"/>
      <c r="DJ541" s="19"/>
      <c r="DK541" s="19"/>
      <c r="DL541" s="19"/>
      <c r="DM541" s="19"/>
      <c r="DN541" s="19"/>
      <c r="DO541" s="19"/>
      <c r="DP541" s="19"/>
      <c r="DQ541" s="19"/>
      <c r="DR541" s="19"/>
      <c r="DS541" s="19"/>
    </row>
    <row r="542" spans="1:123" x14ac:dyDescent="0.2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BX542" s="19"/>
      <c r="BY542" s="19"/>
      <c r="BZ542" s="19"/>
      <c r="CA542" s="19"/>
      <c r="CB542" s="19"/>
      <c r="CC542" s="19"/>
      <c r="CD542" s="19"/>
      <c r="CE542" s="19"/>
      <c r="CF542" s="19"/>
      <c r="CG542" s="19"/>
      <c r="CH542" s="19"/>
      <c r="CI542" s="19"/>
      <c r="CJ542" s="19"/>
      <c r="CK542" s="19"/>
      <c r="CL542" s="19"/>
      <c r="CM542" s="19"/>
      <c r="CN542" s="19"/>
      <c r="CO542" s="19"/>
      <c r="CP542" s="19"/>
      <c r="CQ542" s="19"/>
      <c r="CR542" s="19"/>
      <c r="CS542" s="19"/>
      <c r="CT542" s="19"/>
      <c r="CU542" s="19"/>
      <c r="CV542" s="19"/>
      <c r="CW542" s="19"/>
      <c r="CX542" s="19"/>
      <c r="CY542" s="19"/>
      <c r="CZ542" s="19"/>
      <c r="DA542" s="19"/>
      <c r="DB542" s="19"/>
      <c r="DC542" s="19"/>
      <c r="DD542" s="19"/>
      <c r="DE542" s="19"/>
      <c r="DF542" s="19"/>
      <c r="DG542" s="19"/>
      <c r="DH542" s="19"/>
      <c r="DI542" s="19"/>
      <c r="DJ542" s="19"/>
      <c r="DK542" s="19"/>
      <c r="DL542" s="19"/>
      <c r="DM542" s="19"/>
      <c r="DN542" s="19"/>
      <c r="DO542" s="19"/>
      <c r="DP542" s="19"/>
      <c r="DQ542" s="19"/>
      <c r="DR542" s="19"/>
      <c r="DS542" s="19"/>
    </row>
    <row r="543" spans="1:123" x14ac:dyDescent="0.2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BX543" s="19"/>
      <c r="BY543" s="19"/>
      <c r="BZ543" s="19"/>
      <c r="CA543" s="19"/>
      <c r="CB543" s="19"/>
      <c r="CC543" s="19"/>
      <c r="CD543" s="19"/>
      <c r="CE543" s="19"/>
      <c r="CF543" s="19"/>
      <c r="CG543" s="19"/>
      <c r="CH543" s="19"/>
      <c r="CI543" s="19"/>
      <c r="CJ543" s="19"/>
      <c r="CK543" s="19"/>
      <c r="CL543" s="19"/>
      <c r="CM543" s="19"/>
      <c r="CN543" s="19"/>
      <c r="CO543" s="19"/>
      <c r="CP543" s="19"/>
      <c r="CQ543" s="19"/>
      <c r="CR543" s="19"/>
      <c r="CS543" s="19"/>
      <c r="CT543" s="19"/>
      <c r="CU543" s="19"/>
      <c r="CV543" s="19"/>
      <c r="CW543" s="19"/>
      <c r="CX543" s="19"/>
      <c r="CY543" s="19"/>
      <c r="CZ543" s="19"/>
      <c r="DA543" s="19"/>
      <c r="DB543" s="19"/>
      <c r="DC543" s="19"/>
      <c r="DD543" s="19"/>
      <c r="DE543" s="19"/>
      <c r="DF543" s="19"/>
      <c r="DG543" s="19"/>
      <c r="DH543" s="19"/>
      <c r="DI543" s="19"/>
      <c r="DJ543" s="19"/>
      <c r="DK543" s="19"/>
      <c r="DL543" s="19"/>
      <c r="DM543" s="19"/>
      <c r="DN543" s="19"/>
      <c r="DO543" s="19"/>
      <c r="DP543" s="19"/>
      <c r="DQ543" s="19"/>
      <c r="DR543" s="19"/>
      <c r="DS543" s="19"/>
    </row>
    <row r="544" spans="1:123" x14ac:dyDescent="0.2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BX544" s="19"/>
      <c r="BY544" s="19"/>
      <c r="BZ544" s="19"/>
      <c r="CA544" s="19"/>
      <c r="CB544" s="19"/>
      <c r="CC544" s="19"/>
      <c r="CD544" s="19"/>
      <c r="CE544" s="19"/>
      <c r="CF544" s="19"/>
      <c r="CG544" s="19"/>
      <c r="CH544" s="19"/>
      <c r="CI544" s="19"/>
      <c r="CJ544" s="19"/>
      <c r="CK544" s="19"/>
      <c r="CL544" s="19"/>
      <c r="CM544" s="19"/>
      <c r="CN544" s="19"/>
      <c r="CO544" s="19"/>
      <c r="CP544" s="19"/>
      <c r="CQ544" s="19"/>
      <c r="CR544" s="19"/>
      <c r="CS544" s="19"/>
      <c r="CT544" s="19"/>
      <c r="CU544" s="19"/>
      <c r="CV544" s="19"/>
      <c r="CW544" s="19"/>
      <c r="CX544" s="19"/>
      <c r="CY544" s="19"/>
      <c r="CZ544" s="19"/>
      <c r="DA544" s="19"/>
      <c r="DB544" s="19"/>
      <c r="DC544" s="19"/>
      <c r="DD544" s="19"/>
      <c r="DE544" s="19"/>
      <c r="DF544" s="19"/>
      <c r="DG544" s="19"/>
      <c r="DH544" s="19"/>
      <c r="DI544" s="19"/>
      <c r="DJ544" s="19"/>
      <c r="DK544" s="19"/>
      <c r="DL544" s="19"/>
      <c r="DM544" s="19"/>
      <c r="DN544" s="19"/>
      <c r="DO544" s="19"/>
      <c r="DP544" s="19"/>
      <c r="DQ544" s="19"/>
      <c r="DR544" s="19"/>
      <c r="DS544" s="19"/>
    </row>
    <row r="545" spans="1:123" x14ac:dyDescent="0.2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BX545" s="19"/>
      <c r="BY545" s="19"/>
      <c r="BZ545" s="19"/>
      <c r="CA545" s="19"/>
      <c r="CB545" s="19"/>
      <c r="CC545" s="19"/>
      <c r="CD545" s="19"/>
      <c r="CE545" s="19"/>
      <c r="CF545" s="19"/>
      <c r="CG545" s="19"/>
      <c r="CH545" s="19"/>
      <c r="CI545" s="19"/>
      <c r="CJ545" s="19"/>
      <c r="CK545" s="19"/>
      <c r="CL545" s="19"/>
      <c r="CM545" s="19"/>
      <c r="CN545" s="19"/>
      <c r="CO545" s="19"/>
      <c r="CP545" s="19"/>
      <c r="CQ545" s="19"/>
      <c r="CR545" s="19"/>
      <c r="CS545" s="19"/>
      <c r="CT545" s="19"/>
      <c r="CU545" s="19"/>
      <c r="CV545" s="19"/>
      <c r="CW545" s="19"/>
      <c r="CX545" s="19"/>
      <c r="CY545" s="19"/>
      <c r="CZ545" s="19"/>
      <c r="DA545" s="19"/>
      <c r="DB545" s="19"/>
      <c r="DC545" s="19"/>
      <c r="DD545" s="19"/>
      <c r="DE545" s="19"/>
      <c r="DF545" s="19"/>
      <c r="DG545" s="19"/>
      <c r="DH545" s="19"/>
      <c r="DI545" s="19"/>
      <c r="DJ545" s="19"/>
      <c r="DK545" s="19"/>
      <c r="DL545" s="19"/>
      <c r="DM545" s="19"/>
      <c r="DN545" s="19"/>
      <c r="DO545" s="19"/>
      <c r="DP545" s="19"/>
      <c r="DQ545" s="19"/>
      <c r="DR545" s="19"/>
      <c r="DS545" s="19"/>
    </row>
    <row r="546" spans="1:123" x14ac:dyDescent="0.2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BX546" s="19"/>
      <c r="BY546" s="19"/>
      <c r="BZ546" s="19"/>
      <c r="CA546" s="19"/>
      <c r="CB546" s="19"/>
      <c r="CC546" s="19"/>
      <c r="CD546" s="19"/>
      <c r="CE546" s="19"/>
      <c r="CF546" s="19"/>
      <c r="CG546" s="19"/>
      <c r="CH546" s="19"/>
      <c r="CI546" s="19"/>
      <c r="CJ546" s="19"/>
      <c r="CK546" s="19"/>
      <c r="CL546" s="19"/>
      <c r="CM546" s="19"/>
      <c r="CN546" s="19"/>
      <c r="CO546" s="19"/>
      <c r="CP546" s="19"/>
      <c r="CQ546" s="19"/>
      <c r="CR546" s="19"/>
      <c r="CS546" s="19"/>
      <c r="CT546" s="19"/>
      <c r="CU546" s="19"/>
      <c r="CV546" s="19"/>
      <c r="CW546" s="19"/>
      <c r="CX546" s="19"/>
      <c r="CY546" s="19"/>
      <c r="CZ546" s="19"/>
      <c r="DA546" s="19"/>
      <c r="DB546" s="19"/>
      <c r="DC546" s="19"/>
      <c r="DD546" s="19"/>
      <c r="DE546" s="19"/>
      <c r="DF546" s="19"/>
      <c r="DG546" s="19"/>
      <c r="DH546" s="19"/>
      <c r="DI546" s="19"/>
      <c r="DJ546" s="19"/>
      <c r="DK546" s="19"/>
      <c r="DL546" s="19"/>
      <c r="DM546" s="19"/>
      <c r="DN546" s="19"/>
      <c r="DO546" s="19"/>
      <c r="DP546" s="19"/>
      <c r="DQ546" s="19"/>
      <c r="DR546" s="19"/>
      <c r="DS546" s="19"/>
    </row>
    <row r="547" spans="1:123" x14ac:dyDescent="0.2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BX547" s="19"/>
      <c r="BY547" s="19"/>
      <c r="BZ547" s="19"/>
      <c r="CA547" s="19"/>
      <c r="CB547" s="19"/>
      <c r="CC547" s="19"/>
      <c r="CD547" s="19"/>
      <c r="CE547" s="19"/>
      <c r="CF547" s="19"/>
      <c r="CG547" s="19"/>
      <c r="CH547" s="19"/>
      <c r="CI547" s="19"/>
      <c r="CJ547" s="19"/>
      <c r="CK547" s="19"/>
      <c r="CL547" s="19"/>
      <c r="CM547" s="19"/>
      <c r="CN547" s="19"/>
      <c r="CO547" s="19"/>
      <c r="CP547" s="19"/>
      <c r="CQ547" s="19"/>
      <c r="CR547" s="19"/>
      <c r="CS547" s="19"/>
      <c r="CT547" s="19"/>
      <c r="CU547" s="19"/>
      <c r="CV547" s="19"/>
      <c r="CW547" s="19"/>
      <c r="CX547" s="19"/>
      <c r="CY547" s="19"/>
      <c r="CZ547" s="19"/>
      <c r="DA547" s="19"/>
      <c r="DB547" s="19"/>
      <c r="DC547" s="19"/>
      <c r="DD547" s="19"/>
      <c r="DE547" s="19"/>
      <c r="DF547" s="19"/>
      <c r="DG547" s="19"/>
      <c r="DH547" s="19"/>
      <c r="DI547" s="19"/>
      <c r="DJ547" s="19"/>
      <c r="DK547" s="19"/>
      <c r="DL547" s="19"/>
      <c r="DM547" s="19"/>
      <c r="DN547" s="19"/>
      <c r="DO547" s="19"/>
      <c r="DP547" s="19"/>
      <c r="DQ547" s="19"/>
      <c r="DR547" s="19"/>
      <c r="DS547" s="19"/>
    </row>
    <row r="548" spans="1:123" x14ac:dyDescent="0.2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BX548" s="19"/>
      <c r="BY548" s="19"/>
      <c r="BZ548" s="19"/>
      <c r="CA548" s="19"/>
      <c r="CB548" s="19"/>
      <c r="CC548" s="19"/>
      <c r="CD548" s="19"/>
      <c r="CE548" s="19"/>
      <c r="CF548" s="19"/>
      <c r="CG548" s="19"/>
      <c r="CH548" s="19"/>
      <c r="CI548" s="19"/>
      <c r="CJ548" s="19"/>
      <c r="CK548" s="19"/>
      <c r="CL548" s="19"/>
      <c r="CM548" s="19"/>
      <c r="CN548" s="19"/>
      <c r="CO548" s="19"/>
      <c r="CP548" s="19"/>
      <c r="CQ548" s="19"/>
      <c r="CR548" s="19"/>
      <c r="CS548" s="19"/>
      <c r="CT548" s="19"/>
      <c r="CU548" s="19"/>
      <c r="CV548" s="19"/>
      <c r="CW548" s="19"/>
      <c r="CX548" s="19"/>
      <c r="CY548" s="19"/>
      <c r="CZ548" s="19"/>
      <c r="DA548" s="19"/>
      <c r="DB548" s="19"/>
      <c r="DC548" s="19"/>
      <c r="DD548" s="19"/>
      <c r="DE548" s="19"/>
      <c r="DF548" s="19"/>
      <c r="DG548" s="19"/>
      <c r="DH548" s="19"/>
      <c r="DI548" s="19"/>
      <c r="DJ548" s="19"/>
      <c r="DK548" s="19"/>
      <c r="DL548" s="19"/>
      <c r="DM548" s="19"/>
      <c r="DN548" s="19"/>
      <c r="DO548" s="19"/>
      <c r="DP548" s="19"/>
      <c r="DQ548" s="19"/>
      <c r="DR548" s="19"/>
      <c r="DS548" s="19"/>
    </row>
    <row r="549" spans="1:123" x14ac:dyDescent="0.2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BX549" s="19"/>
      <c r="BY549" s="19"/>
      <c r="BZ549" s="19"/>
      <c r="CA549" s="19"/>
      <c r="CB549" s="19"/>
      <c r="CC549" s="19"/>
      <c r="CD549" s="19"/>
      <c r="CE549" s="19"/>
      <c r="CF549" s="19"/>
      <c r="CG549" s="19"/>
      <c r="CH549" s="19"/>
      <c r="CI549" s="19"/>
      <c r="CJ549" s="19"/>
      <c r="CK549" s="19"/>
      <c r="CL549" s="19"/>
      <c r="CM549" s="19"/>
      <c r="CN549" s="19"/>
      <c r="CO549" s="19"/>
      <c r="CP549" s="19"/>
      <c r="CQ549" s="19"/>
      <c r="CR549" s="19"/>
      <c r="CS549" s="19"/>
      <c r="CT549" s="19"/>
      <c r="CU549" s="19"/>
      <c r="CV549" s="19"/>
      <c r="CW549" s="19"/>
      <c r="CX549" s="19"/>
      <c r="CY549" s="19"/>
      <c r="CZ549" s="19"/>
      <c r="DA549" s="19"/>
      <c r="DB549" s="19"/>
      <c r="DC549" s="19"/>
      <c r="DD549" s="19"/>
      <c r="DE549" s="19"/>
      <c r="DF549" s="19"/>
      <c r="DG549" s="19"/>
      <c r="DH549" s="19"/>
      <c r="DI549" s="19"/>
      <c r="DJ549" s="19"/>
      <c r="DK549" s="19"/>
      <c r="DL549" s="19"/>
      <c r="DM549" s="19"/>
      <c r="DN549" s="19"/>
      <c r="DO549" s="19"/>
      <c r="DP549" s="19"/>
      <c r="DQ549" s="19"/>
      <c r="DR549" s="19"/>
      <c r="DS549" s="19"/>
    </row>
    <row r="550" spans="1:123" x14ac:dyDescent="0.2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BX550" s="19"/>
      <c r="BY550" s="19"/>
      <c r="BZ550" s="19"/>
      <c r="CA550" s="19"/>
      <c r="CB550" s="19"/>
      <c r="CC550" s="19"/>
      <c r="CD550" s="19"/>
      <c r="CE550" s="19"/>
      <c r="CF550" s="19"/>
      <c r="CG550" s="19"/>
      <c r="CH550" s="19"/>
      <c r="CI550" s="19"/>
      <c r="CJ550" s="19"/>
      <c r="CK550" s="19"/>
      <c r="CL550" s="19"/>
      <c r="CM550" s="19"/>
      <c r="CN550" s="19"/>
      <c r="CO550" s="19"/>
      <c r="CP550" s="19"/>
      <c r="CQ550" s="19"/>
      <c r="CR550" s="19"/>
      <c r="CS550" s="19"/>
      <c r="CT550" s="19"/>
      <c r="CU550" s="19"/>
      <c r="CV550" s="19"/>
      <c r="CW550" s="19"/>
      <c r="CX550" s="19"/>
      <c r="CY550" s="19"/>
      <c r="CZ550" s="19"/>
      <c r="DA550" s="19"/>
      <c r="DB550" s="19"/>
      <c r="DC550" s="19"/>
      <c r="DD550" s="19"/>
      <c r="DE550" s="19"/>
      <c r="DF550" s="19"/>
      <c r="DG550" s="19"/>
      <c r="DH550" s="19"/>
      <c r="DI550" s="19"/>
      <c r="DJ550" s="19"/>
      <c r="DK550" s="19"/>
      <c r="DL550" s="19"/>
      <c r="DM550" s="19"/>
      <c r="DN550" s="19"/>
      <c r="DO550" s="19"/>
      <c r="DP550" s="19"/>
      <c r="DQ550" s="19"/>
      <c r="DR550" s="19"/>
      <c r="DS550" s="19"/>
    </row>
    <row r="551" spans="1:123" x14ac:dyDescent="0.2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BX551" s="19"/>
      <c r="BY551" s="19"/>
      <c r="BZ551" s="19"/>
      <c r="CA551" s="19"/>
      <c r="CB551" s="19"/>
      <c r="CC551" s="19"/>
      <c r="CD551" s="19"/>
      <c r="CE551" s="19"/>
      <c r="CF551" s="19"/>
      <c r="CG551" s="19"/>
      <c r="CH551" s="19"/>
      <c r="CI551" s="19"/>
      <c r="CJ551" s="19"/>
      <c r="CK551" s="19"/>
      <c r="CL551" s="19"/>
      <c r="CM551" s="19"/>
      <c r="CN551" s="19"/>
      <c r="CO551" s="19"/>
      <c r="CP551" s="19"/>
      <c r="CQ551" s="19"/>
      <c r="CR551" s="19"/>
      <c r="CS551" s="19"/>
      <c r="CT551" s="19"/>
      <c r="CU551" s="19"/>
      <c r="CV551" s="19"/>
      <c r="CW551" s="19"/>
      <c r="CX551" s="19"/>
      <c r="CY551" s="19"/>
      <c r="CZ551" s="19"/>
      <c r="DA551" s="19"/>
      <c r="DB551" s="19"/>
      <c r="DC551" s="19"/>
      <c r="DD551" s="19"/>
      <c r="DE551" s="19"/>
      <c r="DF551" s="19"/>
      <c r="DG551" s="19"/>
      <c r="DH551" s="19"/>
      <c r="DI551" s="19"/>
      <c r="DJ551" s="19"/>
      <c r="DK551" s="19"/>
      <c r="DL551" s="19"/>
      <c r="DM551" s="19"/>
      <c r="DN551" s="19"/>
      <c r="DO551" s="19"/>
      <c r="DP551" s="19"/>
      <c r="DQ551" s="19"/>
      <c r="DR551" s="19"/>
      <c r="DS551" s="19"/>
    </row>
    <row r="552" spans="1:123" x14ac:dyDescent="0.2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BX552" s="19"/>
      <c r="BY552" s="19"/>
      <c r="BZ552" s="19"/>
      <c r="CA552" s="19"/>
      <c r="CB552" s="19"/>
      <c r="CC552" s="19"/>
      <c r="CD552" s="19"/>
      <c r="CE552" s="19"/>
      <c r="CF552" s="19"/>
      <c r="CG552" s="19"/>
      <c r="CH552" s="19"/>
      <c r="CI552" s="19"/>
      <c r="CJ552" s="19"/>
      <c r="CK552" s="19"/>
      <c r="CL552" s="19"/>
      <c r="CM552" s="19"/>
      <c r="CN552" s="19"/>
      <c r="CO552" s="19"/>
      <c r="CP552" s="19"/>
      <c r="CQ552" s="19"/>
      <c r="CR552" s="19"/>
      <c r="CS552" s="19"/>
      <c r="CT552" s="19"/>
      <c r="CU552" s="19"/>
      <c r="CV552" s="19"/>
      <c r="CW552" s="19"/>
      <c r="CX552" s="19"/>
      <c r="CY552" s="19"/>
      <c r="CZ552" s="19"/>
      <c r="DA552" s="19"/>
      <c r="DB552" s="19"/>
      <c r="DC552" s="19"/>
      <c r="DD552" s="19"/>
      <c r="DE552" s="19"/>
      <c r="DF552" s="19"/>
      <c r="DG552" s="19"/>
      <c r="DH552" s="19"/>
      <c r="DI552" s="19"/>
      <c r="DJ552" s="19"/>
      <c r="DK552" s="19"/>
      <c r="DL552" s="19"/>
      <c r="DM552" s="19"/>
      <c r="DN552" s="19"/>
      <c r="DO552" s="19"/>
      <c r="DP552" s="19"/>
      <c r="DQ552" s="19"/>
      <c r="DR552" s="19"/>
      <c r="DS552" s="19"/>
    </row>
    <row r="553" spans="1:123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BX553" s="19"/>
      <c r="BY553" s="19"/>
      <c r="BZ553" s="19"/>
      <c r="CA553" s="19"/>
      <c r="CB553" s="19"/>
      <c r="CC553" s="19"/>
      <c r="CD553" s="19"/>
      <c r="CE553" s="19"/>
      <c r="CF553" s="19"/>
      <c r="CG553" s="19"/>
      <c r="CH553" s="19"/>
      <c r="CI553" s="19"/>
      <c r="CJ553" s="19"/>
      <c r="CK553" s="19"/>
      <c r="CL553" s="19"/>
      <c r="CM553" s="19"/>
      <c r="CN553" s="19"/>
      <c r="CO553" s="19"/>
      <c r="CP553" s="19"/>
      <c r="CQ553" s="19"/>
      <c r="CR553" s="19"/>
      <c r="CS553" s="19"/>
      <c r="CT553" s="19"/>
      <c r="CU553" s="19"/>
      <c r="CV553" s="19"/>
      <c r="CW553" s="19"/>
      <c r="CX553" s="19"/>
      <c r="CY553" s="19"/>
      <c r="CZ553" s="19"/>
      <c r="DA553" s="19"/>
      <c r="DB553" s="19"/>
      <c r="DC553" s="19"/>
      <c r="DD553" s="19"/>
      <c r="DE553" s="19"/>
      <c r="DF553" s="19"/>
      <c r="DG553" s="19"/>
      <c r="DH553" s="19"/>
      <c r="DI553" s="19"/>
      <c r="DJ553" s="19"/>
      <c r="DK553" s="19"/>
      <c r="DL553" s="19"/>
      <c r="DM553" s="19"/>
      <c r="DN553" s="19"/>
      <c r="DO553" s="19"/>
      <c r="DP553" s="19"/>
      <c r="DQ553" s="19"/>
      <c r="DR553" s="19"/>
      <c r="DS553" s="19"/>
    </row>
    <row r="554" spans="1:123" x14ac:dyDescent="0.2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BX554" s="19"/>
      <c r="BY554" s="19"/>
      <c r="BZ554" s="19"/>
      <c r="CA554" s="19"/>
      <c r="CB554" s="19"/>
      <c r="CC554" s="19"/>
      <c r="CD554" s="19"/>
      <c r="CE554" s="19"/>
      <c r="CF554" s="19"/>
      <c r="CG554" s="19"/>
      <c r="CH554" s="19"/>
      <c r="CI554" s="19"/>
      <c r="CJ554" s="19"/>
      <c r="CK554" s="19"/>
      <c r="CL554" s="19"/>
      <c r="CM554" s="19"/>
      <c r="CN554" s="19"/>
      <c r="CO554" s="19"/>
      <c r="CP554" s="19"/>
      <c r="CQ554" s="19"/>
      <c r="CR554" s="19"/>
      <c r="CS554" s="19"/>
      <c r="CT554" s="19"/>
      <c r="CU554" s="19"/>
      <c r="CV554" s="19"/>
      <c r="CW554" s="19"/>
      <c r="CX554" s="19"/>
      <c r="CY554" s="19"/>
      <c r="CZ554" s="19"/>
      <c r="DA554" s="19"/>
      <c r="DB554" s="19"/>
      <c r="DC554" s="19"/>
      <c r="DD554" s="19"/>
      <c r="DE554" s="19"/>
      <c r="DF554" s="19"/>
      <c r="DG554" s="19"/>
      <c r="DH554" s="19"/>
      <c r="DI554" s="19"/>
      <c r="DJ554" s="19"/>
      <c r="DK554" s="19"/>
      <c r="DL554" s="19"/>
      <c r="DM554" s="19"/>
      <c r="DN554" s="19"/>
      <c r="DO554" s="19"/>
      <c r="DP554" s="19"/>
      <c r="DQ554" s="19"/>
      <c r="DR554" s="19"/>
      <c r="DS554" s="19"/>
    </row>
    <row r="555" spans="1:123" x14ac:dyDescent="0.2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BX555" s="19"/>
      <c r="BY555" s="19"/>
      <c r="BZ555" s="19"/>
      <c r="CA555" s="19"/>
      <c r="CB555" s="19"/>
      <c r="CC555" s="19"/>
      <c r="CD555" s="19"/>
      <c r="CE555" s="19"/>
      <c r="CF555" s="19"/>
      <c r="CG555" s="19"/>
      <c r="CH555" s="19"/>
      <c r="CI555" s="19"/>
      <c r="CJ555" s="19"/>
      <c r="CK555" s="19"/>
      <c r="CL555" s="19"/>
      <c r="CM555" s="19"/>
      <c r="CN555" s="19"/>
      <c r="CO555" s="19"/>
      <c r="CP555" s="19"/>
      <c r="CQ555" s="19"/>
      <c r="CR555" s="19"/>
      <c r="CS555" s="19"/>
      <c r="CT555" s="19"/>
      <c r="CU555" s="19"/>
      <c r="CV555" s="19"/>
      <c r="CW555" s="19"/>
      <c r="CX555" s="19"/>
      <c r="CY555" s="19"/>
      <c r="CZ555" s="19"/>
      <c r="DA555" s="19"/>
      <c r="DB555" s="19"/>
      <c r="DC555" s="19"/>
      <c r="DD555" s="19"/>
      <c r="DE555" s="19"/>
      <c r="DF555" s="19"/>
      <c r="DG555" s="19"/>
      <c r="DH555" s="19"/>
      <c r="DI555" s="19"/>
      <c r="DJ555" s="19"/>
      <c r="DK555" s="19"/>
      <c r="DL555" s="19"/>
      <c r="DM555" s="19"/>
      <c r="DN555" s="19"/>
      <c r="DO555" s="19"/>
      <c r="DP555" s="19"/>
      <c r="DQ555" s="19"/>
      <c r="DR555" s="19"/>
      <c r="DS555" s="19"/>
    </row>
    <row r="556" spans="1:123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BX556" s="19"/>
      <c r="BY556" s="19"/>
      <c r="BZ556" s="19"/>
      <c r="CA556" s="19"/>
      <c r="CB556" s="19"/>
      <c r="CC556" s="19"/>
      <c r="CD556" s="19"/>
      <c r="CE556" s="19"/>
      <c r="CF556" s="19"/>
      <c r="CG556" s="19"/>
      <c r="CH556" s="19"/>
      <c r="CI556" s="19"/>
      <c r="CJ556" s="19"/>
      <c r="CK556" s="19"/>
      <c r="CL556" s="19"/>
      <c r="CM556" s="19"/>
      <c r="CN556" s="19"/>
      <c r="CO556" s="19"/>
      <c r="CP556" s="19"/>
      <c r="CQ556" s="19"/>
      <c r="CR556" s="19"/>
      <c r="CS556" s="19"/>
      <c r="CT556" s="19"/>
      <c r="CU556" s="19"/>
      <c r="CV556" s="19"/>
      <c r="CW556" s="19"/>
      <c r="CX556" s="19"/>
      <c r="CY556" s="19"/>
      <c r="CZ556" s="19"/>
      <c r="DA556" s="19"/>
      <c r="DB556" s="19"/>
      <c r="DC556" s="19"/>
      <c r="DD556" s="19"/>
      <c r="DE556" s="19"/>
      <c r="DF556" s="19"/>
      <c r="DG556" s="19"/>
      <c r="DH556" s="19"/>
      <c r="DI556" s="19"/>
      <c r="DJ556" s="19"/>
      <c r="DK556" s="19"/>
      <c r="DL556" s="19"/>
      <c r="DM556" s="19"/>
      <c r="DN556" s="19"/>
      <c r="DO556" s="19"/>
      <c r="DP556" s="19"/>
      <c r="DQ556" s="19"/>
      <c r="DR556" s="19"/>
      <c r="DS556" s="19"/>
    </row>
    <row r="557" spans="1:123" x14ac:dyDescent="0.2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BX557" s="19"/>
      <c r="BY557" s="19"/>
      <c r="BZ557" s="19"/>
      <c r="CA557" s="19"/>
      <c r="CB557" s="19"/>
      <c r="CC557" s="19"/>
      <c r="CD557" s="19"/>
      <c r="CE557" s="19"/>
      <c r="CF557" s="19"/>
      <c r="CG557" s="19"/>
      <c r="CH557" s="19"/>
      <c r="CI557" s="19"/>
      <c r="CJ557" s="19"/>
      <c r="CK557" s="19"/>
      <c r="CL557" s="19"/>
      <c r="CM557" s="19"/>
      <c r="CN557" s="19"/>
      <c r="CO557" s="19"/>
      <c r="CP557" s="19"/>
      <c r="CQ557" s="19"/>
      <c r="CR557" s="19"/>
      <c r="CS557" s="19"/>
      <c r="CT557" s="19"/>
      <c r="CU557" s="19"/>
      <c r="CV557" s="19"/>
      <c r="CW557" s="19"/>
      <c r="CX557" s="19"/>
      <c r="CY557" s="19"/>
      <c r="CZ557" s="19"/>
      <c r="DA557" s="19"/>
      <c r="DB557" s="19"/>
      <c r="DC557" s="19"/>
      <c r="DD557" s="19"/>
      <c r="DE557" s="19"/>
      <c r="DF557" s="19"/>
      <c r="DG557" s="19"/>
      <c r="DH557" s="19"/>
      <c r="DI557" s="19"/>
      <c r="DJ557" s="19"/>
      <c r="DK557" s="19"/>
      <c r="DL557" s="19"/>
      <c r="DM557" s="19"/>
      <c r="DN557" s="19"/>
      <c r="DO557" s="19"/>
      <c r="DP557" s="19"/>
      <c r="DQ557" s="19"/>
      <c r="DR557" s="19"/>
      <c r="DS557" s="19"/>
    </row>
    <row r="558" spans="1:123" x14ac:dyDescent="0.2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BX558" s="19"/>
      <c r="BY558" s="19"/>
      <c r="BZ558" s="19"/>
      <c r="CA558" s="19"/>
      <c r="CB558" s="19"/>
      <c r="CC558" s="19"/>
      <c r="CD558" s="19"/>
      <c r="CE558" s="19"/>
      <c r="CF558" s="19"/>
      <c r="CG558" s="19"/>
      <c r="CH558" s="19"/>
      <c r="CI558" s="19"/>
      <c r="CJ558" s="19"/>
      <c r="CK558" s="19"/>
      <c r="CL558" s="19"/>
      <c r="CM558" s="19"/>
      <c r="CN558" s="19"/>
      <c r="CO558" s="19"/>
      <c r="CP558" s="19"/>
      <c r="CQ558" s="19"/>
      <c r="CR558" s="19"/>
      <c r="CS558" s="19"/>
      <c r="CT558" s="19"/>
      <c r="CU558" s="19"/>
      <c r="CV558" s="19"/>
      <c r="CW558" s="19"/>
      <c r="CX558" s="19"/>
      <c r="CY558" s="19"/>
      <c r="CZ558" s="19"/>
      <c r="DA558" s="19"/>
      <c r="DB558" s="19"/>
      <c r="DC558" s="19"/>
      <c r="DD558" s="19"/>
      <c r="DE558" s="19"/>
      <c r="DF558" s="19"/>
      <c r="DG558" s="19"/>
      <c r="DH558" s="19"/>
      <c r="DI558" s="19"/>
      <c r="DJ558" s="19"/>
      <c r="DK558" s="19"/>
      <c r="DL558" s="19"/>
      <c r="DM558" s="19"/>
      <c r="DN558" s="19"/>
      <c r="DO558" s="19"/>
      <c r="DP558" s="19"/>
      <c r="DQ558" s="19"/>
      <c r="DR558" s="19"/>
      <c r="DS558" s="19"/>
    </row>
    <row r="559" spans="1:123" x14ac:dyDescent="0.2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BX559" s="19"/>
      <c r="BY559" s="19"/>
      <c r="BZ559" s="19"/>
      <c r="CA559" s="19"/>
      <c r="CB559" s="19"/>
      <c r="CC559" s="19"/>
      <c r="CD559" s="19"/>
      <c r="CE559" s="19"/>
      <c r="CF559" s="19"/>
      <c r="CG559" s="19"/>
      <c r="CH559" s="19"/>
      <c r="CI559" s="19"/>
      <c r="CJ559" s="19"/>
      <c r="CK559" s="19"/>
      <c r="CL559" s="19"/>
      <c r="CM559" s="19"/>
      <c r="CN559" s="19"/>
      <c r="CO559" s="19"/>
      <c r="CP559" s="19"/>
      <c r="CQ559" s="19"/>
      <c r="CR559" s="19"/>
      <c r="CS559" s="19"/>
      <c r="CT559" s="19"/>
      <c r="CU559" s="19"/>
      <c r="CV559" s="19"/>
      <c r="CW559" s="19"/>
      <c r="CX559" s="19"/>
      <c r="CY559" s="19"/>
      <c r="CZ559" s="19"/>
      <c r="DA559" s="19"/>
      <c r="DB559" s="19"/>
      <c r="DC559" s="19"/>
      <c r="DD559" s="19"/>
      <c r="DE559" s="19"/>
      <c r="DF559" s="19"/>
      <c r="DG559" s="19"/>
      <c r="DH559" s="19"/>
      <c r="DI559" s="19"/>
      <c r="DJ559" s="19"/>
      <c r="DK559" s="19"/>
      <c r="DL559" s="19"/>
      <c r="DM559" s="19"/>
      <c r="DN559" s="19"/>
      <c r="DO559" s="19"/>
      <c r="DP559" s="19"/>
      <c r="DQ559" s="19"/>
      <c r="DR559" s="19"/>
      <c r="DS559" s="19"/>
    </row>
    <row r="560" spans="1:123" x14ac:dyDescent="0.2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BX560" s="19"/>
      <c r="BY560" s="19"/>
      <c r="BZ560" s="19"/>
      <c r="CA560" s="19"/>
      <c r="CB560" s="19"/>
      <c r="CC560" s="19"/>
      <c r="CD560" s="19"/>
      <c r="CE560" s="19"/>
      <c r="CF560" s="19"/>
      <c r="CG560" s="19"/>
      <c r="CH560" s="19"/>
      <c r="CI560" s="19"/>
      <c r="CJ560" s="19"/>
      <c r="CK560" s="19"/>
      <c r="CL560" s="19"/>
      <c r="CM560" s="19"/>
      <c r="CN560" s="19"/>
      <c r="CO560" s="19"/>
      <c r="CP560" s="19"/>
      <c r="CQ560" s="19"/>
      <c r="CR560" s="19"/>
      <c r="CS560" s="19"/>
      <c r="CT560" s="19"/>
      <c r="CU560" s="19"/>
      <c r="CV560" s="19"/>
      <c r="CW560" s="19"/>
      <c r="CX560" s="19"/>
      <c r="CY560" s="19"/>
      <c r="CZ560" s="19"/>
      <c r="DA560" s="19"/>
      <c r="DB560" s="19"/>
      <c r="DC560" s="19"/>
      <c r="DD560" s="19"/>
      <c r="DE560" s="19"/>
      <c r="DF560" s="19"/>
      <c r="DG560" s="19"/>
      <c r="DH560" s="19"/>
      <c r="DI560" s="19"/>
      <c r="DJ560" s="19"/>
      <c r="DK560" s="19"/>
      <c r="DL560" s="19"/>
      <c r="DM560" s="19"/>
      <c r="DN560" s="19"/>
      <c r="DO560" s="19"/>
      <c r="DP560" s="19"/>
      <c r="DQ560" s="19"/>
      <c r="DR560" s="19"/>
      <c r="DS560" s="19"/>
    </row>
    <row r="561" spans="1:123" x14ac:dyDescent="0.2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BX561" s="19"/>
      <c r="BY561" s="19"/>
      <c r="BZ561" s="19"/>
      <c r="CA561" s="19"/>
      <c r="CB561" s="19"/>
      <c r="CC561" s="19"/>
      <c r="CD561" s="19"/>
      <c r="CE561" s="19"/>
      <c r="CF561" s="19"/>
      <c r="CG561" s="19"/>
      <c r="CH561" s="19"/>
      <c r="CI561" s="19"/>
      <c r="CJ561" s="19"/>
      <c r="CK561" s="19"/>
      <c r="CL561" s="19"/>
      <c r="CM561" s="19"/>
      <c r="CN561" s="19"/>
      <c r="CO561" s="19"/>
      <c r="CP561" s="19"/>
      <c r="CQ561" s="19"/>
      <c r="CR561" s="19"/>
      <c r="CS561" s="19"/>
      <c r="CT561" s="19"/>
      <c r="CU561" s="19"/>
      <c r="CV561" s="19"/>
      <c r="CW561" s="19"/>
      <c r="CX561" s="19"/>
      <c r="CY561" s="19"/>
      <c r="CZ561" s="19"/>
      <c r="DA561" s="19"/>
      <c r="DB561" s="19"/>
      <c r="DC561" s="19"/>
      <c r="DD561" s="19"/>
      <c r="DE561" s="19"/>
      <c r="DF561" s="19"/>
      <c r="DG561" s="19"/>
      <c r="DH561" s="19"/>
      <c r="DI561" s="19"/>
      <c r="DJ561" s="19"/>
      <c r="DK561" s="19"/>
      <c r="DL561" s="19"/>
      <c r="DM561" s="19"/>
      <c r="DN561" s="19"/>
      <c r="DO561" s="19"/>
      <c r="DP561" s="19"/>
      <c r="DQ561" s="19"/>
      <c r="DR561" s="19"/>
      <c r="DS561" s="19"/>
    </row>
    <row r="562" spans="1:123" x14ac:dyDescent="0.2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BX562" s="19"/>
      <c r="BY562" s="19"/>
      <c r="BZ562" s="19"/>
      <c r="CA562" s="19"/>
      <c r="CB562" s="19"/>
      <c r="CC562" s="19"/>
      <c r="CD562" s="19"/>
      <c r="CE562" s="19"/>
      <c r="CF562" s="19"/>
      <c r="CG562" s="19"/>
      <c r="CH562" s="19"/>
      <c r="CI562" s="19"/>
      <c r="CJ562" s="19"/>
      <c r="CK562" s="19"/>
      <c r="CL562" s="19"/>
      <c r="CM562" s="19"/>
      <c r="CN562" s="19"/>
      <c r="CO562" s="19"/>
      <c r="CP562" s="19"/>
      <c r="CQ562" s="19"/>
      <c r="CR562" s="19"/>
      <c r="CS562" s="19"/>
      <c r="CT562" s="19"/>
      <c r="CU562" s="19"/>
      <c r="CV562" s="19"/>
      <c r="CW562" s="19"/>
      <c r="CX562" s="19"/>
      <c r="CY562" s="19"/>
      <c r="CZ562" s="19"/>
      <c r="DA562" s="19"/>
      <c r="DB562" s="19"/>
      <c r="DC562" s="19"/>
      <c r="DD562" s="19"/>
      <c r="DE562" s="19"/>
      <c r="DF562" s="19"/>
      <c r="DG562" s="19"/>
      <c r="DH562" s="19"/>
      <c r="DI562" s="19"/>
      <c r="DJ562" s="19"/>
      <c r="DK562" s="19"/>
      <c r="DL562" s="19"/>
      <c r="DM562" s="19"/>
      <c r="DN562" s="19"/>
      <c r="DO562" s="19"/>
      <c r="DP562" s="19"/>
      <c r="DQ562" s="19"/>
      <c r="DR562" s="19"/>
      <c r="DS562" s="19"/>
    </row>
    <row r="563" spans="1:123" x14ac:dyDescent="0.2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BX563" s="19"/>
      <c r="BY563" s="19"/>
      <c r="BZ563" s="19"/>
      <c r="CA563" s="19"/>
      <c r="CB563" s="19"/>
      <c r="CC563" s="19"/>
      <c r="CD563" s="19"/>
      <c r="CE563" s="19"/>
      <c r="CF563" s="19"/>
      <c r="CG563" s="19"/>
      <c r="CH563" s="19"/>
      <c r="CI563" s="19"/>
      <c r="CJ563" s="19"/>
      <c r="CK563" s="19"/>
      <c r="CL563" s="19"/>
      <c r="CM563" s="19"/>
      <c r="CN563" s="19"/>
      <c r="CO563" s="19"/>
      <c r="CP563" s="19"/>
      <c r="CQ563" s="19"/>
      <c r="CR563" s="19"/>
      <c r="CS563" s="19"/>
      <c r="CT563" s="19"/>
      <c r="CU563" s="19"/>
      <c r="CV563" s="19"/>
      <c r="CW563" s="19"/>
      <c r="CX563" s="19"/>
      <c r="CY563" s="19"/>
      <c r="CZ563" s="19"/>
      <c r="DA563" s="19"/>
      <c r="DB563" s="19"/>
      <c r="DC563" s="19"/>
      <c r="DD563" s="19"/>
      <c r="DE563" s="19"/>
      <c r="DF563" s="19"/>
      <c r="DG563" s="19"/>
      <c r="DH563" s="19"/>
      <c r="DI563" s="19"/>
      <c r="DJ563" s="19"/>
      <c r="DK563" s="19"/>
      <c r="DL563" s="19"/>
      <c r="DM563" s="19"/>
      <c r="DN563" s="19"/>
      <c r="DO563" s="19"/>
      <c r="DP563" s="19"/>
      <c r="DQ563" s="19"/>
      <c r="DR563" s="19"/>
      <c r="DS563" s="19"/>
    </row>
    <row r="564" spans="1:123" x14ac:dyDescent="0.2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BX564" s="19"/>
      <c r="BY564" s="19"/>
      <c r="BZ564" s="19"/>
      <c r="CA564" s="19"/>
      <c r="CB564" s="19"/>
      <c r="CC564" s="19"/>
      <c r="CD564" s="19"/>
      <c r="CE564" s="19"/>
      <c r="CF564" s="19"/>
      <c r="CG564" s="19"/>
      <c r="CH564" s="19"/>
      <c r="CI564" s="19"/>
      <c r="CJ564" s="19"/>
      <c r="CK564" s="19"/>
      <c r="CL564" s="19"/>
      <c r="CM564" s="19"/>
      <c r="CN564" s="19"/>
      <c r="CO564" s="19"/>
      <c r="CP564" s="19"/>
      <c r="CQ564" s="19"/>
      <c r="CR564" s="19"/>
      <c r="CS564" s="19"/>
      <c r="CT564" s="19"/>
      <c r="CU564" s="19"/>
      <c r="CV564" s="19"/>
      <c r="CW564" s="19"/>
      <c r="CX564" s="19"/>
      <c r="CY564" s="19"/>
      <c r="CZ564" s="19"/>
      <c r="DA564" s="19"/>
      <c r="DB564" s="19"/>
      <c r="DC564" s="19"/>
      <c r="DD564" s="19"/>
      <c r="DE564" s="19"/>
      <c r="DF564" s="19"/>
      <c r="DG564" s="19"/>
      <c r="DH564" s="19"/>
      <c r="DI564" s="19"/>
      <c r="DJ564" s="19"/>
      <c r="DK564" s="19"/>
      <c r="DL564" s="19"/>
      <c r="DM564" s="19"/>
      <c r="DN564" s="19"/>
      <c r="DO564" s="19"/>
      <c r="DP564" s="19"/>
      <c r="DQ564" s="19"/>
      <c r="DR564" s="19"/>
      <c r="DS564" s="19"/>
    </row>
    <row r="565" spans="1:123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BX565" s="19"/>
      <c r="BY565" s="19"/>
      <c r="BZ565" s="19"/>
      <c r="CA565" s="19"/>
      <c r="CB565" s="19"/>
      <c r="CC565" s="19"/>
      <c r="CD565" s="19"/>
      <c r="CE565" s="19"/>
      <c r="CF565" s="19"/>
      <c r="CG565" s="19"/>
      <c r="CH565" s="19"/>
      <c r="CI565" s="19"/>
      <c r="CJ565" s="19"/>
      <c r="CK565" s="19"/>
      <c r="CL565" s="19"/>
      <c r="CM565" s="19"/>
      <c r="CN565" s="19"/>
      <c r="CO565" s="19"/>
      <c r="CP565" s="19"/>
      <c r="CQ565" s="19"/>
      <c r="CR565" s="19"/>
      <c r="CS565" s="19"/>
      <c r="CT565" s="19"/>
      <c r="CU565" s="19"/>
      <c r="CV565" s="19"/>
      <c r="CW565" s="19"/>
      <c r="CX565" s="19"/>
      <c r="CY565" s="19"/>
      <c r="CZ565" s="19"/>
      <c r="DA565" s="19"/>
      <c r="DB565" s="19"/>
      <c r="DC565" s="19"/>
      <c r="DD565" s="19"/>
      <c r="DE565" s="19"/>
      <c r="DF565" s="19"/>
      <c r="DG565" s="19"/>
      <c r="DH565" s="19"/>
      <c r="DI565" s="19"/>
      <c r="DJ565" s="19"/>
      <c r="DK565" s="19"/>
      <c r="DL565" s="19"/>
      <c r="DM565" s="19"/>
      <c r="DN565" s="19"/>
      <c r="DO565" s="19"/>
      <c r="DP565" s="19"/>
      <c r="DQ565" s="19"/>
      <c r="DR565" s="19"/>
      <c r="DS565" s="19"/>
    </row>
    <row r="566" spans="1:123" x14ac:dyDescent="0.2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BX566" s="19"/>
      <c r="BY566" s="19"/>
      <c r="BZ566" s="19"/>
      <c r="CA566" s="19"/>
      <c r="CB566" s="19"/>
      <c r="CC566" s="19"/>
      <c r="CD566" s="19"/>
      <c r="CE566" s="19"/>
      <c r="CF566" s="19"/>
      <c r="CG566" s="19"/>
      <c r="CH566" s="19"/>
      <c r="CI566" s="19"/>
      <c r="CJ566" s="19"/>
      <c r="CK566" s="19"/>
      <c r="CL566" s="19"/>
      <c r="CM566" s="19"/>
      <c r="CN566" s="19"/>
      <c r="CO566" s="19"/>
      <c r="CP566" s="19"/>
      <c r="CQ566" s="19"/>
      <c r="CR566" s="19"/>
      <c r="CS566" s="19"/>
      <c r="CT566" s="19"/>
      <c r="CU566" s="19"/>
      <c r="CV566" s="19"/>
      <c r="CW566" s="19"/>
      <c r="CX566" s="19"/>
      <c r="CY566" s="19"/>
      <c r="CZ566" s="19"/>
      <c r="DA566" s="19"/>
      <c r="DB566" s="19"/>
      <c r="DC566" s="19"/>
      <c r="DD566" s="19"/>
      <c r="DE566" s="19"/>
      <c r="DF566" s="19"/>
      <c r="DG566" s="19"/>
      <c r="DH566" s="19"/>
      <c r="DI566" s="19"/>
      <c r="DJ566" s="19"/>
      <c r="DK566" s="19"/>
      <c r="DL566" s="19"/>
      <c r="DM566" s="19"/>
      <c r="DN566" s="19"/>
      <c r="DO566" s="19"/>
      <c r="DP566" s="19"/>
      <c r="DQ566" s="19"/>
      <c r="DR566" s="19"/>
      <c r="DS566" s="19"/>
    </row>
    <row r="567" spans="1:123" x14ac:dyDescent="0.2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BX567" s="19"/>
      <c r="BY567" s="19"/>
      <c r="BZ567" s="19"/>
      <c r="CA567" s="19"/>
      <c r="CB567" s="19"/>
      <c r="CC567" s="19"/>
      <c r="CD567" s="19"/>
      <c r="CE567" s="19"/>
      <c r="CF567" s="19"/>
      <c r="CG567" s="19"/>
      <c r="CH567" s="19"/>
      <c r="CI567" s="19"/>
      <c r="CJ567" s="19"/>
      <c r="CK567" s="19"/>
      <c r="CL567" s="19"/>
      <c r="CM567" s="19"/>
      <c r="CN567" s="19"/>
      <c r="CO567" s="19"/>
      <c r="CP567" s="19"/>
      <c r="CQ567" s="19"/>
      <c r="CR567" s="19"/>
      <c r="CS567" s="19"/>
      <c r="CT567" s="19"/>
      <c r="CU567" s="19"/>
      <c r="CV567" s="19"/>
      <c r="CW567" s="19"/>
      <c r="CX567" s="19"/>
      <c r="CY567" s="19"/>
      <c r="CZ567" s="19"/>
      <c r="DA567" s="19"/>
      <c r="DB567" s="19"/>
      <c r="DC567" s="19"/>
      <c r="DD567" s="19"/>
      <c r="DE567" s="19"/>
      <c r="DF567" s="19"/>
      <c r="DG567" s="19"/>
      <c r="DH567" s="19"/>
      <c r="DI567" s="19"/>
      <c r="DJ567" s="19"/>
      <c r="DK567" s="19"/>
      <c r="DL567" s="19"/>
      <c r="DM567" s="19"/>
      <c r="DN567" s="19"/>
      <c r="DO567" s="19"/>
      <c r="DP567" s="19"/>
      <c r="DQ567" s="19"/>
      <c r="DR567" s="19"/>
      <c r="DS567" s="19"/>
    </row>
    <row r="568" spans="1:123" x14ac:dyDescent="0.2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BX568" s="19"/>
      <c r="BY568" s="19"/>
      <c r="BZ568" s="19"/>
      <c r="CA568" s="19"/>
      <c r="CB568" s="19"/>
      <c r="CC568" s="19"/>
      <c r="CD568" s="19"/>
      <c r="CE568" s="19"/>
      <c r="CF568" s="19"/>
      <c r="CG568" s="19"/>
      <c r="CH568" s="19"/>
      <c r="CI568" s="19"/>
      <c r="CJ568" s="19"/>
      <c r="CK568" s="19"/>
      <c r="CL568" s="19"/>
      <c r="CM568" s="19"/>
      <c r="CN568" s="19"/>
      <c r="CO568" s="19"/>
      <c r="CP568" s="19"/>
      <c r="CQ568" s="19"/>
      <c r="CR568" s="19"/>
      <c r="CS568" s="19"/>
      <c r="CT568" s="19"/>
      <c r="CU568" s="19"/>
      <c r="CV568" s="19"/>
      <c r="CW568" s="19"/>
      <c r="CX568" s="19"/>
      <c r="CY568" s="19"/>
      <c r="CZ568" s="19"/>
      <c r="DA568" s="19"/>
      <c r="DB568" s="19"/>
      <c r="DC568" s="19"/>
      <c r="DD568" s="19"/>
      <c r="DE568" s="19"/>
      <c r="DF568" s="19"/>
      <c r="DG568" s="19"/>
      <c r="DH568" s="19"/>
      <c r="DI568" s="19"/>
      <c r="DJ568" s="19"/>
      <c r="DK568" s="19"/>
      <c r="DL568" s="19"/>
      <c r="DM568" s="19"/>
      <c r="DN568" s="19"/>
      <c r="DO568" s="19"/>
      <c r="DP568" s="19"/>
      <c r="DQ568" s="19"/>
      <c r="DR568" s="19"/>
      <c r="DS568" s="19"/>
    </row>
    <row r="569" spans="1:123" x14ac:dyDescent="0.2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BX569" s="19"/>
      <c r="BY569" s="19"/>
      <c r="BZ569" s="19"/>
      <c r="CA569" s="19"/>
      <c r="CB569" s="19"/>
      <c r="CC569" s="19"/>
      <c r="CD569" s="19"/>
      <c r="CE569" s="19"/>
      <c r="CF569" s="19"/>
      <c r="CG569" s="19"/>
      <c r="CH569" s="19"/>
      <c r="CI569" s="19"/>
      <c r="CJ569" s="19"/>
      <c r="CK569" s="19"/>
      <c r="CL569" s="19"/>
      <c r="CM569" s="19"/>
      <c r="CN569" s="19"/>
      <c r="CO569" s="19"/>
      <c r="CP569" s="19"/>
      <c r="CQ569" s="19"/>
      <c r="CR569" s="19"/>
      <c r="CS569" s="19"/>
      <c r="CT569" s="19"/>
      <c r="CU569" s="19"/>
      <c r="CV569" s="19"/>
      <c r="CW569" s="19"/>
      <c r="CX569" s="19"/>
      <c r="CY569" s="19"/>
      <c r="CZ569" s="19"/>
      <c r="DA569" s="19"/>
      <c r="DB569" s="19"/>
      <c r="DC569" s="19"/>
      <c r="DD569" s="19"/>
      <c r="DE569" s="19"/>
      <c r="DF569" s="19"/>
      <c r="DG569" s="19"/>
      <c r="DH569" s="19"/>
      <c r="DI569" s="19"/>
      <c r="DJ569" s="19"/>
      <c r="DK569" s="19"/>
      <c r="DL569" s="19"/>
      <c r="DM569" s="19"/>
      <c r="DN569" s="19"/>
      <c r="DO569" s="19"/>
      <c r="DP569" s="19"/>
      <c r="DQ569" s="19"/>
      <c r="DR569" s="19"/>
      <c r="DS569" s="19"/>
    </row>
    <row r="570" spans="1:123" x14ac:dyDescent="0.2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BX570" s="19"/>
      <c r="BY570" s="19"/>
      <c r="BZ570" s="19"/>
      <c r="CA570" s="19"/>
      <c r="CB570" s="19"/>
      <c r="CC570" s="19"/>
      <c r="CD570" s="19"/>
      <c r="CE570" s="19"/>
      <c r="CF570" s="19"/>
      <c r="CG570" s="19"/>
      <c r="CH570" s="19"/>
      <c r="CI570" s="19"/>
      <c r="CJ570" s="19"/>
      <c r="CK570" s="19"/>
      <c r="CL570" s="19"/>
      <c r="CM570" s="19"/>
      <c r="CN570" s="19"/>
      <c r="CO570" s="19"/>
      <c r="CP570" s="19"/>
      <c r="CQ570" s="19"/>
      <c r="CR570" s="19"/>
      <c r="CS570" s="19"/>
      <c r="CT570" s="19"/>
      <c r="CU570" s="19"/>
      <c r="CV570" s="19"/>
      <c r="CW570" s="19"/>
      <c r="CX570" s="19"/>
      <c r="CY570" s="19"/>
      <c r="CZ570" s="19"/>
      <c r="DA570" s="19"/>
      <c r="DB570" s="19"/>
      <c r="DC570" s="19"/>
      <c r="DD570" s="19"/>
      <c r="DE570" s="19"/>
      <c r="DF570" s="19"/>
      <c r="DG570" s="19"/>
      <c r="DH570" s="19"/>
      <c r="DI570" s="19"/>
      <c r="DJ570" s="19"/>
      <c r="DK570" s="19"/>
      <c r="DL570" s="19"/>
      <c r="DM570" s="19"/>
      <c r="DN570" s="19"/>
      <c r="DO570" s="19"/>
      <c r="DP570" s="19"/>
      <c r="DQ570" s="19"/>
      <c r="DR570" s="19"/>
      <c r="DS570" s="19"/>
    </row>
    <row r="571" spans="1:123" x14ac:dyDescent="0.2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BX571" s="19"/>
      <c r="BY571" s="19"/>
      <c r="BZ571" s="19"/>
      <c r="CA571" s="19"/>
      <c r="CB571" s="19"/>
      <c r="CC571" s="19"/>
      <c r="CD571" s="19"/>
      <c r="CE571" s="19"/>
      <c r="CF571" s="19"/>
      <c r="CG571" s="19"/>
      <c r="CH571" s="19"/>
      <c r="CI571" s="19"/>
      <c r="CJ571" s="19"/>
      <c r="CK571" s="19"/>
      <c r="CL571" s="19"/>
      <c r="CM571" s="19"/>
      <c r="CN571" s="19"/>
      <c r="CO571" s="19"/>
      <c r="CP571" s="19"/>
      <c r="CQ571" s="19"/>
      <c r="CR571" s="19"/>
      <c r="CS571" s="19"/>
      <c r="CT571" s="19"/>
      <c r="CU571" s="19"/>
      <c r="CV571" s="19"/>
      <c r="CW571" s="19"/>
      <c r="CX571" s="19"/>
      <c r="CY571" s="19"/>
      <c r="CZ571" s="19"/>
      <c r="DA571" s="19"/>
      <c r="DB571" s="19"/>
      <c r="DC571" s="19"/>
      <c r="DD571" s="19"/>
      <c r="DE571" s="19"/>
      <c r="DF571" s="19"/>
      <c r="DG571" s="19"/>
      <c r="DH571" s="19"/>
      <c r="DI571" s="19"/>
      <c r="DJ571" s="19"/>
      <c r="DK571" s="19"/>
      <c r="DL571" s="19"/>
      <c r="DM571" s="19"/>
      <c r="DN571" s="19"/>
      <c r="DO571" s="19"/>
      <c r="DP571" s="19"/>
      <c r="DQ571" s="19"/>
      <c r="DR571" s="19"/>
      <c r="DS571" s="19"/>
    </row>
    <row r="572" spans="1:123" x14ac:dyDescent="0.2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BX572" s="19"/>
      <c r="BY572" s="19"/>
      <c r="BZ572" s="19"/>
      <c r="CA572" s="19"/>
      <c r="CB572" s="19"/>
      <c r="CC572" s="19"/>
      <c r="CD572" s="19"/>
      <c r="CE572" s="19"/>
      <c r="CF572" s="19"/>
      <c r="CG572" s="19"/>
      <c r="CH572" s="19"/>
      <c r="CI572" s="19"/>
      <c r="CJ572" s="19"/>
      <c r="CK572" s="19"/>
      <c r="CL572" s="19"/>
      <c r="CM572" s="19"/>
      <c r="CN572" s="19"/>
      <c r="CO572" s="19"/>
      <c r="CP572" s="19"/>
      <c r="CQ572" s="19"/>
      <c r="CR572" s="19"/>
      <c r="CS572" s="19"/>
      <c r="CT572" s="19"/>
      <c r="CU572" s="19"/>
      <c r="CV572" s="19"/>
      <c r="CW572" s="19"/>
      <c r="CX572" s="19"/>
      <c r="CY572" s="19"/>
      <c r="CZ572" s="19"/>
      <c r="DA572" s="19"/>
      <c r="DB572" s="19"/>
      <c r="DC572" s="19"/>
      <c r="DD572" s="19"/>
      <c r="DE572" s="19"/>
      <c r="DF572" s="19"/>
      <c r="DG572" s="19"/>
      <c r="DH572" s="19"/>
      <c r="DI572" s="19"/>
      <c r="DJ572" s="19"/>
      <c r="DK572" s="19"/>
      <c r="DL572" s="19"/>
      <c r="DM572" s="19"/>
      <c r="DN572" s="19"/>
      <c r="DO572" s="19"/>
      <c r="DP572" s="19"/>
      <c r="DQ572" s="19"/>
      <c r="DR572" s="19"/>
      <c r="DS572" s="19"/>
    </row>
    <row r="573" spans="1:123" x14ac:dyDescent="0.2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BX573" s="19"/>
      <c r="BY573" s="19"/>
      <c r="BZ573" s="19"/>
      <c r="CA573" s="19"/>
      <c r="CB573" s="19"/>
      <c r="CC573" s="19"/>
      <c r="CD573" s="19"/>
      <c r="CE573" s="19"/>
      <c r="CF573" s="19"/>
      <c r="CG573" s="19"/>
      <c r="CH573" s="19"/>
      <c r="CI573" s="19"/>
      <c r="CJ573" s="19"/>
      <c r="CK573" s="19"/>
      <c r="CL573" s="19"/>
      <c r="CM573" s="19"/>
      <c r="CN573" s="19"/>
      <c r="CO573" s="19"/>
      <c r="CP573" s="19"/>
      <c r="CQ573" s="19"/>
      <c r="CR573" s="19"/>
      <c r="CS573" s="19"/>
      <c r="CT573" s="19"/>
      <c r="CU573" s="19"/>
      <c r="CV573" s="19"/>
      <c r="CW573" s="19"/>
      <c r="CX573" s="19"/>
      <c r="CY573" s="19"/>
      <c r="CZ573" s="19"/>
      <c r="DA573" s="19"/>
      <c r="DB573" s="19"/>
      <c r="DC573" s="19"/>
      <c r="DD573" s="19"/>
      <c r="DE573" s="19"/>
      <c r="DF573" s="19"/>
      <c r="DG573" s="19"/>
      <c r="DH573" s="19"/>
      <c r="DI573" s="19"/>
      <c r="DJ573" s="19"/>
      <c r="DK573" s="19"/>
      <c r="DL573" s="19"/>
      <c r="DM573" s="19"/>
      <c r="DN573" s="19"/>
      <c r="DO573" s="19"/>
      <c r="DP573" s="19"/>
      <c r="DQ573" s="19"/>
      <c r="DR573" s="19"/>
      <c r="DS573" s="19"/>
    </row>
    <row r="574" spans="1:123" x14ac:dyDescent="0.2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BX574" s="19"/>
      <c r="BY574" s="19"/>
      <c r="BZ574" s="19"/>
      <c r="CA574" s="19"/>
      <c r="CB574" s="19"/>
      <c r="CC574" s="19"/>
      <c r="CD574" s="19"/>
      <c r="CE574" s="19"/>
      <c r="CF574" s="19"/>
      <c r="CG574" s="19"/>
      <c r="CH574" s="19"/>
      <c r="CI574" s="19"/>
      <c r="CJ574" s="19"/>
      <c r="CK574" s="19"/>
      <c r="CL574" s="19"/>
      <c r="CM574" s="19"/>
      <c r="CN574" s="19"/>
      <c r="CO574" s="19"/>
      <c r="CP574" s="19"/>
      <c r="CQ574" s="19"/>
      <c r="CR574" s="19"/>
      <c r="CS574" s="19"/>
      <c r="CT574" s="19"/>
      <c r="CU574" s="19"/>
      <c r="CV574" s="19"/>
      <c r="CW574" s="19"/>
      <c r="CX574" s="19"/>
      <c r="CY574" s="19"/>
      <c r="CZ574" s="19"/>
      <c r="DA574" s="19"/>
      <c r="DB574" s="19"/>
      <c r="DC574" s="19"/>
      <c r="DD574" s="19"/>
      <c r="DE574" s="19"/>
      <c r="DF574" s="19"/>
      <c r="DG574" s="19"/>
      <c r="DH574" s="19"/>
      <c r="DI574" s="19"/>
      <c r="DJ574" s="19"/>
      <c r="DK574" s="19"/>
      <c r="DL574" s="19"/>
      <c r="DM574" s="19"/>
      <c r="DN574" s="19"/>
      <c r="DO574" s="19"/>
      <c r="DP574" s="19"/>
      <c r="DQ574" s="19"/>
      <c r="DR574" s="19"/>
      <c r="DS574" s="19"/>
    </row>
    <row r="575" spans="1:123" x14ac:dyDescent="0.2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BX575" s="19"/>
      <c r="BY575" s="19"/>
      <c r="BZ575" s="19"/>
      <c r="CA575" s="19"/>
      <c r="CB575" s="19"/>
      <c r="CC575" s="19"/>
      <c r="CD575" s="19"/>
      <c r="CE575" s="19"/>
      <c r="CF575" s="19"/>
      <c r="CG575" s="19"/>
      <c r="CH575" s="19"/>
      <c r="CI575" s="19"/>
      <c r="CJ575" s="19"/>
      <c r="CK575" s="19"/>
      <c r="CL575" s="19"/>
      <c r="CM575" s="19"/>
      <c r="CN575" s="19"/>
      <c r="CO575" s="19"/>
      <c r="CP575" s="19"/>
      <c r="CQ575" s="19"/>
      <c r="CR575" s="19"/>
      <c r="CS575" s="19"/>
      <c r="CT575" s="19"/>
      <c r="CU575" s="19"/>
      <c r="CV575" s="19"/>
      <c r="CW575" s="19"/>
      <c r="CX575" s="19"/>
      <c r="CY575" s="19"/>
      <c r="CZ575" s="19"/>
      <c r="DA575" s="19"/>
      <c r="DB575" s="19"/>
      <c r="DC575" s="19"/>
      <c r="DD575" s="19"/>
      <c r="DE575" s="19"/>
      <c r="DF575" s="19"/>
      <c r="DG575" s="19"/>
      <c r="DH575" s="19"/>
      <c r="DI575" s="19"/>
      <c r="DJ575" s="19"/>
      <c r="DK575" s="19"/>
      <c r="DL575" s="19"/>
      <c r="DM575" s="19"/>
      <c r="DN575" s="19"/>
      <c r="DO575" s="19"/>
      <c r="DP575" s="19"/>
      <c r="DQ575" s="19"/>
      <c r="DR575" s="19"/>
      <c r="DS575" s="19"/>
    </row>
    <row r="576" spans="1:123" x14ac:dyDescent="0.2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BX576" s="19"/>
      <c r="BY576" s="19"/>
      <c r="BZ576" s="19"/>
      <c r="CA576" s="19"/>
      <c r="CB576" s="19"/>
      <c r="CC576" s="19"/>
      <c r="CD576" s="19"/>
      <c r="CE576" s="19"/>
      <c r="CF576" s="19"/>
      <c r="CG576" s="19"/>
      <c r="CH576" s="19"/>
      <c r="CI576" s="19"/>
      <c r="CJ576" s="19"/>
      <c r="CK576" s="19"/>
      <c r="CL576" s="19"/>
      <c r="CM576" s="19"/>
      <c r="CN576" s="19"/>
      <c r="CO576" s="19"/>
      <c r="CP576" s="19"/>
      <c r="CQ576" s="19"/>
      <c r="CR576" s="19"/>
      <c r="CS576" s="19"/>
      <c r="CT576" s="19"/>
      <c r="CU576" s="19"/>
      <c r="CV576" s="19"/>
      <c r="CW576" s="19"/>
      <c r="CX576" s="19"/>
      <c r="CY576" s="19"/>
      <c r="CZ576" s="19"/>
      <c r="DA576" s="19"/>
      <c r="DB576" s="19"/>
      <c r="DC576" s="19"/>
      <c r="DD576" s="19"/>
      <c r="DE576" s="19"/>
      <c r="DF576" s="19"/>
      <c r="DG576" s="19"/>
      <c r="DH576" s="19"/>
      <c r="DI576" s="19"/>
      <c r="DJ576" s="19"/>
      <c r="DK576" s="19"/>
      <c r="DL576" s="19"/>
      <c r="DM576" s="19"/>
      <c r="DN576" s="19"/>
      <c r="DO576" s="19"/>
      <c r="DP576" s="19"/>
      <c r="DQ576" s="19"/>
      <c r="DR576" s="19"/>
      <c r="DS576" s="19"/>
    </row>
    <row r="577" spans="1:123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BX577" s="19"/>
      <c r="BY577" s="19"/>
      <c r="BZ577" s="19"/>
      <c r="CA577" s="19"/>
      <c r="CB577" s="19"/>
      <c r="CC577" s="19"/>
      <c r="CD577" s="19"/>
      <c r="CE577" s="19"/>
      <c r="CF577" s="19"/>
      <c r="CG577" s="19"/>
      <c r="CH577" s="19"/>
      <c r="CI577" s="19"/>
      <c r="CJ577" s="19"/>
      <c r="CK577" s="19"/>
      <c r="CL577" s="19"/>
      <c r="CM577" s="19"/>
      <c r="CN577" s="19"/>
      <c r="CO577" s="19"/>
      <c r="CP577" s="19"/>
      <c r="CQ577" s="19"/>
      <c r="CR577" s="19"/>
      <c r="CS577" s="19"/>
      <c r="CT577" s="19"/>
      <c r="CU577" s="19"/>
      <c r="CV577" s="19"/>
      <c r="CW577" s="19"/>
      <c r="CX577" s="19"/>
      <c r="CY577" s="19"/>
      <c r="CZ577" s="19"/>
      <c r="DA577" s="19"/>
      <c r="DB577" s="19"/>
      <c r="DC577" s="19"/>
      <c r="DD577" s="19"/>
      <c r="DE577" s="19"/>
      <c r="DF577" s="19"/>
      <c r="DG577" s="19"/>
      <c r="DH577" s="19"/>
      <c r="DI577" s="19"/>
      <c r="DJ577" s="19"/>
      <c r="DK577" s="19"/>
      <c r="DL577" s="19"/>
      <c r="DM577" s="19"/>
      <c r="DN577" s="19"/>
      <c r="DO577" s="19"/>
      <c r="DP577" s="19"/>
      <c r="DQ577" s="19"/>
      <c r="DR577" s="19"/>
      <c r="DS577" s="19"/>
    </row>
    <row r="578" spans="1:123" x14ac:dyDescent="0.2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BX578" s="19"/>
      <c r="BY578" s="19"/>
      <c r="BZ578" s="19"/>
      <c r="CA578" s="19"/>
      <c r="CB578" s="19"/>
      <c r="CC578" s="19"/>
      <c r="CD578" s="19"/>
      <c r="CE578" s="19"/>
      <c r="CF578" s="19"/>
      <c r="CG578" s="19"/>
      <c r="CH578" s="19"/>
      <c r="CI578" s="19"/>
      <c r="CJ578" s="19"/>
      <c r="CK578" s="19"/>
      <c r="CL578" s="19"/>
      <c r="CM578" s="19"/>
      <c r="CN578" s="19"/>
      <c r="CO578" s="19"/>
      <c r="CP578" s="19"/>
      <c r="CQ578" s="19"/>
      <c r="CR578" s="19"/>
      <c r="CS578" s="19"/>
      <c r="CT578" s="19"/>
      <c r="CU578" s="19"/>
      <c r="CV578" s="19"/>
      <c r="CW578" s="19"/>
      <c r="CX578" s="19"/>
      <c r="CY578" s="19"/>
      <c r="CZ578" s="19"/>
      <c r="DA578" s="19"/>
      <c r="DB578" s="19"/>
      <c r="DC578" s="19"/>
      <c r="DD578" s="19"/>
      <c r="DE578" s="19"/>
      <c r="DF578" s="19"/>
      <c r="DG578" s="19"/>
      <c r="DH578" s="19"/>
      <c r="DI578" s="19"/>
      <c r="DJ578" s="19"/>
      <c r="DK578" s="19"/>
      <c r="DL578" s="19"/>
      <c r="DM578" s="19"/>
      <c r="DN578" s="19"/>
      <c r="DO578" s="19"/>
      <c r="DP578" s="19"/>
      <c r="DQ578" s="19"/>
      <c r="DR578" s="19"/>
      <c r="DS578" s="19"/>
    </row>
    <row r="579" spans="1:123" x14ac:dyDescent="0.2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BX579" s="19"/>
      <c r="BY579" s="19"/>
      <c r="BZ579" s="19"/>
      <c r="CA579" s="19"/>
      <c r="CB579" s="19"/>
      <c r="CC579" s="19"/>
      <c r="CD579" s="19"/>
      <c r="CE579" s="19"/>
      <c r="CF579" s="19"/>
      <c r="CG579" s="19"/>
      <c r="CH579" s="19"/>
      <c r="CI579" s="19"/>
      <c r="CJ579" s="19"/>
      <c r="CK579" s="19"/>
      <c r="CL579" s="19"/>
      <c r="CM579" s="19"/>
      <c r="CN579" s="19"/>
      <c r="CO579" s="19"/>
      <c r="CP579" s="19"/>
      <c r="CQ579" s="19"/>
      <c r="CR579" s="19"/>
      <c r="CS579" s="19"/>
      <c r="CT579" s="19"/>
      <c r="CU579" s="19"/>
      <c r="CV579" s="19"/>
      <c r="CW579" s="19"/>
      <c r="CX579" s="19"/>
      <c r="CY579" s="19"/>
      <c r="CZ579" s="19"/>
      <c r="DA579" s="19"/>
      <c r="DB579" s="19"/>
      <c r="DC579" s="19"/>
      <c r="DD579" s="19"/>
      <c r="DE579" s="19"/>
      <c r="DF579" s="19"/>
      <c r="DG579" s="19"/>
      <c r="DH579" s="19"/>
      <c r="DI579" s="19"/>
      <c r="DJ579" s="19"/>
      <c r="DK579" s="19"/>
      <c r="DL579" s="19"/>
      <c r="DM579" s="19"/>
      <c r="DN579" s="19"/>
      <c r="DO579" s="19"/>
      <c r="DP579" s="19"/>
      <c r="DQ579" s="19"/>
      <c r="DR579" s="19"/>
      <c r="DS579" s="19"/>
    </row>
    <row r="580" spans="1:123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BX580" s="19"/>
      <c r="BY580" s="19"/>
      <c r="BZ580" s="19"/>
      <c r="CA580" s="19"/>
      <c r="CB580" s="19"/>
      <c r="CC580" s="19"/>
      <c r="CD580" s="19"/>
      <c r="CE580" s="19"/>
      <c r="CF580" s="19"/>
      <c r="CG580" s="19"/>
      <c r="CH580" s="19"/>
      <c r="CI580" s="19"/>
      <c r="CJ580" s="19"/>
      <c r="CK580" s="19"/>
      <c r="CL580" s="19"/>
      <c r="CM580" s="19"/>
      <c r="CN580" s="19"/>
      <c r="CO580" s="19"/>
      <c r="CP580" s="19"/>
      <c r="CQ580" s="19"/>
      <c r="CR580" s="19"/>
      <c r="CS580" s="19"/>
      <c r="CT580" s="19"/>
      <c r="CU580" s="19"/>
      <c r="CV580" s="19"/>
      <c r="CW580" s="19"/>
      <c r="CX580" s="19"/>
      <c r="CY580" s="19"/>
      <c r="CZ580" s="19"/>
      <c r="DA580" s="19"/>
      <c r="DB580" s="19"/>
      <c r="DC580" s="19"/>
      <c r="DD580" s="19"/>
      <c r="DE580" s="19"/>
      <c r="DF580" s="19"/>
      <c r="DG580" s="19"/>
      <c r="DH580" s="19"/>
      <c r="DI580" s="19"/>
      <c r="DJ580" s="19"/>
      <c r="DK580" s="19"/>
      <c r="DL580" s="19"/>
      <c r="DM580" s="19"/>
      <c r="DN580" s="19"/>
      <c r="DO580" s="19"/>
      <c r="DP580" s="19"/>
      <c r="DQ580" s="19"/>
      <c r="DR580" s="19"/>
      <c r="DS580" s="19"/>
    </row>
    <row r="581" spans="1:123" x14ac:dyDescent="0.2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BX581" s="19"/>
      <c r="BY581" s="19"/>
      <c r="BZ581" s="19"/>
      <c r="CA581" s="19"/>
      <c r="CB581" s="19"/>
      <c r="CC581" s="19"/>
      <c r="CD581" s="19"/>
      <c r="CE581" s="19"/>
      <c r="CF581" s="19"/>
      <c r="CG581" s="19"/>
      <c r="CH581" s="19"/>
      <c r="CI581" s="19"/>
      <c r="CJ581" s="19"/>
      <c r="CK581" s="19"/>
      <c r="CL581" s="19"/>
      <c r="CM581" s="19"/>
      <c r="CN581" s="19"/>
      <c r="CO581" s="19"/>
      <c r="CP581" s="19"/>
      <c r="CQ581" s="19"/>
      <c r="CR581" s="19"/>
      <c r="CS581" s="19"/>
      <c r="CT581" s="19"/>
      <c r="CU581" s="19"/>
      <c r="CV581" s="19"/>
      <c r="CW581" s="19"/>
      <c r="CX581" s="19"/>
      <c r="CY581" s="19"/>
      <c r="CZ581" s="19"/>
      <c r="DA581" s="19"/>
      <c r="DB581" s="19"/>
      <c r="DC581" s="19"/>
      <c r="DD581" s="19"/>
      <c r="DE581" s="19"/>
      <c r="DF581" s="19"/>
      <c r="DG581" s="19"/>
      <c r="DH581" s="19"/>
      <c r="DI581" s="19"/>
      <c r="DJ581" s="19"/>
      <c r="DK581" s="19"/>
      <c r="DL581" s="19"/>
      <c r="DM581" s="19"/>
      <c r="DN581" s="19"/>
      <c r="DO581" s="19"/>
      <c r="DP581" s="19"/>
      <c r="DQ581" s="19"/>
      <c r="DR581" s="19"/>
      <c r="DS581" s="19"/>
    </row>
    <row r="582" spans="1:123" x14ac:dyDescent="0.2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BX582" s="19"/>
      <c r="BY582" s="19"/>
      <c r="BZ582" s="19"/>
      <c r="CA582" s="19"/>
      <c r="CB582" s="19"/>
      <c r="CC582" s="19"/>
      <c r="CD582" s="19"/>
      <c r="CE582" s="19"/>
      <c r="CF582" s="19"/>
      <c r="CG582" s="19"/>
      <c r="CH582" s="19"/>
      <c r="CI582" s="19"/>
      <c r="CJ582" s="19"/>
      <c r="CK582" s="19"/>
      <c r="CL582" s="19"/>
      <c r="CM582" s="19"/>
      <c r="CN582" s="19"/>
      <c r="CO582" s="19"/>
      <c r="CP582" s="19"/>
      <c r="CQ582" s="19"/>
      <c r="CR582" s="19"/>
      <c r="CS582" s="19"/>
      <c r="CT582" s="19"/>
      <c r="CU582" s="19"/>
      <c r="CV582" s="19"/>
      <c r="CW582" s="19"/>
      <c r="CX582" s="19"/>
      <c r="CY582" s="19"/>
      <c r="CZ582" s="19"/>
      <c r="DA582" s="19"/>
      <c r="DB582" s="19"/>
      <c r="DC582" s="19"/>
      <c r="DD582" s="19"/>
      <c r="DE582" s="19"/>
      <c r="DF582" s="19"/>
      <c r="DG582" s="19"/>
      <c r="DH582" s="19"/>
      <c r="DI582" s="19"/>
      <c r="DJ582" s="19"/>
      <c r="DK582" s="19"/>
      <c r="DL582" s="19"/>
      <c r="DM582" s="19"/>
      <c r="DN582" s="19"/>
      <c r="DO582" s="19"/>
      <c r="DP582" s="19"/>
      <c r="DQ582" s="19"/>
      <c r="DR582" s="19"/>
      <c r="DS582" s="19"/>
    </row>
    <row r="583" spans="1:123" x14ac:dyDescent="0.2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BX583" s="19"/>
      <c r="BY583" s="19"/>
      <c r="BZ583" s="19"/>
      <c r="CA583" s="19"/>
      <c r="CB583" s="19"/>
      <c r="CC583" s="19"/>
      <c r="CD583" s="19"/>
      <c r="CE583" s="19"/>
      <c r="CF583" s="19"/>
      <c r="CG583" s="19"/>
      <c r="CH583" s="19"/>
      <c r="CI583" s="19"/>
      <c r="CJ583" s="19"/>
      <c r="CK583" s="19"/>
      <c r="CL583" s="19"/>
      <c r="CM583" s="19"/>
      <c r="CN583" s="19"/>
      <c r="CO583" s="19"/>
      <c r="CP583" s="19"/>
      <c r="CQ583" s="19"/>
      <c r="CR583" s="19"/>
      <c r="CS583" s="19"/>
      <c r="CT583" s="19"/>
      <c r="CU583" s="19"/>
      <c r="CV583" s="19"/>
      <c r="CW583" s="19"/>
      <c r="CX583" s="19"/>
      <c r="CY583" s="19"/>
      <c r="CZ583" s="19"/>
      <c r="DA583" s="19"/>
      <c r="DB583" s="19"/>
      <c r="DC583" s="19"/>
      <c r="DD583" s="19"/>
      <c r="DE583" s="19"/>
      <c r="DF583" s="19"/>
      <c r="DG583" s="19"/>
      <c r="DH583" s="19"/>
      <c r="DI583" s="19"/>
      <c r="DJ583" s="19"/>
      <c r="DK583" s="19"/>
      <c r="DL583" s="19"/>
      <c r="DM583" s="19"/>
      <c r="DN583" s="19"/>
      <c r="DO583" s="19"/>
      <c r="DP583" s="19"/>
      <c r="DQ583" s="19"/>
      <c r="DR583" s="19"/>
      <c r="DS583" s="19"/>
    </row>
    <row r="584" spans="1:123" x14ac:dyDescent="0.2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BX584" s="19"/>
      <c r="BY584" s="19"/>
      <c r="BZ584" s="19"/>
      <c r="CA584" s="19"/>
      <c r="CB584" s="19"/>
      <c r="CC584" s="19"/>
      <c r="CD584" s="19"/>
      <c r="CE584" s="19"/>
      <c r="CF584" s="19"/>
      <c r="CG584" s="19"/>
      <c r="CH584" s="19"/>
      <c r="CI584" s="19"/>
      <c r="CJ584" s="19"/>
      <c r="CK584" s="19"/>
      <c r="CL584" s="19"/>
      <c r="CM584" s="19"/>
      <c r="CN584" s="19"/>
      <c r="CO584" s="19"/>
      <c r="CP584" s="19"/>
      <c r="CQ584" s="19"/>
      <c r="CR584" s="19"/>
      <c r="CS584" s="19"/>
      <c r="CT584" s="19"/>
      <c r="CU584" s="19"/>
      <c r="CV584" s="19"/>
      <c r="CW584" s="19"/>
      <c r="CX584" s="19"/>
      <c r="CY584" s="19"/>
      <c r="CZ584" s="19"/>
      <c r="DA584" s="19"/>
      <c r="DB584" s="19"/>
      <c r="DC584" s="19"/>
      <c r="DD584" s="19"/>
      <c r="DE584" s="19"/>
      <c r="DF584" s="19"/>
      <c r="DG584" s="19"/>
      <c r="DH584" s="19"/>
      <c r="DI584" s="19"/>
      <c r="DJ584" s="19"/>
      <c r="DK584" s="19"/>
      <c r="DL584" s="19"/>
      <c r="DM584" s="19"/>
      <c r="DN584" s="19"/>
      <c r="DO584" s="19"/>
      <c r="DP584" s="19"/>
      <c r="DQ584" s="19"/>
      <c r="DR584" s="19"/>
      <c r="DS584" s="19"/>
    </row>
    <row r="585" spans="1:123" x14ac:dyDescent="0.2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BX585" s="19"/>
      <c r="BY585" s="19"/>
      <c r="BZ585" s="19"/>
      <c r="CA585" s="19"/>
      <c r="CB585" s="19"/>
      <c r="CC585" s="19"/>
      <c r="CD585" s="19"/>
      <c r="CE585" s="19"/>
      <c r="CF585" s="19"/>
      <c r="CG585" s="19"/>
      <c r="CH585" s="19"/>
      <c r="CI585" s="19"/>
      <c r="CJ585" s="19"/>
      <c r="CK585" s="19"/>
      <c r="CL585" s="19"/>
      <c r="CM585" s="19"/>
      <c r="CN585" s="19"/>
      <c r="CO585" s="19"/>
      <c r="CP585" s="19"/>
      <c r="CQ585" s="19"/>
      <c r="CR585" s="19"/>
      <c r="CS585" s="19"/>
      <c r="CT585" s="19"/>
      <c r="CU585" s="19"/>
      <c r="CV585" s="19"/>
      <c r="CW585" s="19"/>
      <c r="CX585" s="19"/>
      <c r="CY585" s="19"/>
      <c r="CZ585" s="19"/>
      <c r="DA585" s="19"/>
      <c r="DB585" s="19"/>
      <c r="DC585" s="19"/>
      <c r="DD585" s="19"/>
      <c r="DE585" s="19"/>
      <c r="DF585" s="19"/>
      <c r="DG585" s="19"/>
      <c r="DH585" s="19"/>
      <c r="DI585" s="19"/>
      <c r="DJ585" s="19"/>
      <c r="DK585" s="19"/>
      <c r="DL585" s="19"/>
      <c r="DM585" s="19"/>
      <c r="DN585" s="19"/>
      <c r="DO585" s="19"/>
      <c r="DP585" s="19"/>
      <c r="DQ585" s="19"/>
      <c r="DR585" s="19"/>
      <c r="DS585" s="19"/>
    </row>
    <row r="586" spans="1:123" x14ac:dyDescent="0.2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BX586" s="19"/>
      <c r="BY586" s="19"/>
      <c r="BZ586" s="19"/>
      <c r="CA586" s="19"/>
      <c r="CB586" s="19"/>
      <c r="CC586" s="19"/>
      <c r="CD586" s="19"/>
      <c r="CE586" s="19"/>
      <c r="CF586" s="19"/>
      <c r="CG586" s="19"/>
      <c r="CH586" s="19"/>
      <c r="CI586" s="19"/>
      <c r="CJ586" s="19"/>
      <c r="CK586" s="19"/>
      <c r="CL586" s="19"/>
      <c r="CM586" s="19"/>
      <c r="CN586" s="19"/>
      <c r="CO586" s="19"/>
      <c r="CP586" s="19"/>
      <c r="CQ586" s="19"/>
      <c r="CR586" s="19"/>
      <c r="CS586" s="19"/>
      <c r="CT586" s="19"/>
      <c r="CU586" s="19"/>
      <c r="CV586" s="19"/>
      <c r="CW586" s="19"/>
      <c r="CX586" s="19"/>
      <c r="CY586" s="19"/>
      <c r="CZ586" s="19"/>
      <c r="DA586" s="19"/>
      <c r="DB586" s="19"/>
      <c r="DC586" s="19"/>
      <c r="DD586" s="19"/>
      <c r="DE586" s="19"/>
      <c r="DF586" s="19"/>
      <c r="DG586" s="19"/>
      <c r="DH586" s="19"/>
      <c r="DI586" s="19"/>
      <c r="DJ586" s="19"/>
      <c r="DK586" s="19"/>
      <c r="DL586" s="19"/>
      <c r="DM586" s="19"/>
      <c r="DN586" s="19"/>
      <c r="DO586" s="19"/>
      <c r="DP586" s="19"/>
      <c r="DQ586" s="19"/>
      <c r="DR586" s="19"/>
      <c r="DS586" s="19"/>
    </row>
    <row r="587" spans="1:123" x14ac:dyDescent="0.2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BX587" s="19"/>
      <c r="BY587" s="19"/>
      <c r="BZ587" s="19"/>
      <c r="CA587" s="19"/>
      <c r="CB587" s="19"/>
      <c r="CC587" s="19"/>
      <c r="CD587" s="19"/>
      <c r="CE587" s="19"/>
      <c r="CF587" s="19"/>
      <c r="CG587" s="19"/>
      <c r="CH587" s="19"/>
      <c r="CI587" s="19"/>
      <c r="CJ587" s="19"/>
      <c r="CK587" s="19"/>
      <c r="CL587" s="19"/>
      <c r="CM587" s="19"/>
      <c r="CN587" s="19"/>
      <c r="CO587" s="19"/>
      <c r="CP587" s="19"/>
      <c r="CQ587" s="19"/>
      <c r="CR587" s="19"/>
      <c r="CS587" s="19"/>
      <c r="CT587" s="19"/>
      <c r="CU587" s="19"/>
      <c r="CV587" s="19"/>
      <c r="CW587" s="19"/>
      <c r="CX587" s="19"/>
      <c r="CY587" s="19"/>
      <c r="CZ587" s="19"/>
      <c r="DA587" s="19"/>
      <c r="DB587" s="19"/>
      <c r="DC587" s="19"/>
      <c r="DD587" s="19"/>
      <c r="DE587" s="19"/>
      <c r="DF587" s="19"/>
      <c r="DG587" s="19"/>
      <c r="DH587" s="19"/>
      <c r="DI587" s="19"/>
      <c r="DJ587" s="19"/>
      <c r="DK587" s="19"/>
      <c r="DL587" s="19"/>
      <c r="DM587" s="19"/>
      <c r="DN587" s="19"/>
      <c r="DO587" s="19"/>
      <c r="DP587" s="19"/>
      <c r="DQ587" s="19"/>
      <c r="DR587" s="19"/>
      <c r="DS587" s="19"/>
    </row>
    <row r="588" spans="1:123" x14ac:dyDescent="0.2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BX588" s="19"/>
      <c r="BY588" s="19"/>
      <c r="BZ588" s="19"/>
      <c r="CA588" s="19"/>
      <c r="CB588" s="19"/>
      <c r="CC588" s="19"/>
      <c r="CD588" s="19"/>
      <c r="CE588" s="19"/>
      <c r="CF588" s="19"/>
      <c r="CG588" s="19"/>
      <c r="CH588" s="19"/>
      <c r="CI588" s="19"/>
      <c r="CJ588" s="19"/>
      <c r="CK588" s="19"/>
      <c r="CL588" s="19"/>
      <c r="CM588" s="19"/>
      <c r="CN588" s="19"/>
      <c r="CO588" s="19"/>
      <c r="CP588" s="19"/>
      <c r="CQ588" s="19"/>
      <c r="CR588" s="19"/>
      <c r="CS588" s="19"/>
      <c r="CT588" s="19"/>
      <c r="CU588" s="19"/>
      <c r="CV588" s="19"/>
      <c r="CW588" s="19"/>
      <c r="CX588" s="19"/>
      <c r="CY588" s="19"/>
      <c r="CZ588" s="19"/>
      <c r="DA588" s="19"/>
      <c r="DB588" s="19"/>
      <c r="DC588" s="19"/>
      <c r="DD588" s="19"/>
      <c r="DE588" s="19"/>
      <c r="DF588" s="19"/>
      <c r="DG588" s="19"/>
      <c r="DH588" s="19"/>
      <c r="DI588" s="19"/>
      <c r="DJ588" s="19"/>
      <c r="DK588" s="19"/>
      <c r="DL588" s="19"/>
      <c r="DM588" s="19"/>
      <c r="DN588" s="19"/>
      <c r="DO588" s="19"/>
      <c r="DP588" s="19"/>
      <c r="DQ588" s="19"/>
      <c r="DR588" s="19"/>
      <c r="DS588" s="19"/>
    </row>
    <row r="589" spans="1:123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BX589" s="19"/>
      <c r="BY589" s="19"/>
      <c r="BZ589" s="19"/>
      <c r="CA589" s="19"/>
      <c r="CB589" s="19"/>
      <c r="CC589" s="19"/>
      <c r="CD589" s="19"/>
      <c r="CE589" s="19"/>
      <c r="CF589" s="19"/>
      <c r="CG589" s="19"/>
      <c r="CH589" s="19"/>
      <c r="CI589" s="19"/>
      <c r="CJ589" s="19"/>
      <c r="CK589" s="19"/>
      <c r="CL589" s="19"/>
      <c r="CM589" s="19"/>
      <c r="CN589" s="19"/>
      <c r="CO589" s="19"/>
      <c r="CP589" s="19"/>
      <c r="CQ589" s="19"/>
      <c r="CR589" s="19"/>
      <c r="CS589" s="19"/>
      <c r="CT589" s="19"/>
      <c r="CU589" s="19"/>
      <c r="CV589" s="19"/>
      <c r="CW589" s="19"/>
      <c r="CX589" s="19"/>
      <c r="CY589" s="19"/>
      <c r="CZ589" s="19"/>
      <c r="DA589" s="19"/>
      <c r="DB589" s="19"/>
      <c r="DC589" s="19"/>
      <c r="DD589" s="19"/>
      <c r="DE589" s="19"/>
      <c r="DF589" s="19"/>
      <c r="DG589" s="19"/>
      <c r="DH589" s="19"/>
      <c r="DI589" s="19"/>
      <c r="DJ589" s="19"/>
      <c r="DK589" s="19"/>
      <c r="DL589" s="19"/>
      <c r="DM589" s="19"/>
      <c r="DN589" s="19"/>
      <c r="DO589" s="19"/>
      <c r="DP589" s="19"/>
      <c r="DQ589" s="19"/>
      <c r="DR589" s="19"/>
      <c r="DS589" s="19"/>
    </row>
    <row r="590" spans="1:123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BX590" s="19"/>
      <c r="BY590" s="19"/>
      <c r="BZ590" s="19"/>
      <c r="CA590" s="19"/>
      <c r="CB590" s="19"/>
      <c r="CC590" s="19"/>
      <c r="CD590" s="19"/>
      <c r="CE590" s="19"/>
      <c r="CF590" s="19"/>
      <c r="CG590" s="19"/>
      <c r="CH590" s="19"/>
      <c r="CI590" s="19"/>
      <c r="CJ590" s="19"/>
      <c r="CK590" s="19"/>
      <c r="CL590" s="19"/>
      <c r="CM590" s="19"/>
      <c r="CN590" s="19"/>
      <c r="CO590" s="19"/>
      <c r="CP590" s="19"/>
      <c r="CQ590" s="19"/>
      <c r="CR590" s="19"/>
      <c r="CS590" s="19"/>
      <c r="CT590" s="19"/>
      <c r="CU590" s="19"/>
      <c r="CV590" s="19"/>
      <c r="CW590" s="19"/>
      <c r="CX590" s="19"/>
      <c r="CY590" s="19"/>
      <c r="CZ590" s="19"/>
      <c r="DA590" s="19"/>
      <c r="DB590" s="19"/>
      <c r="DC590" s="19"/>
      <c r="DD590" s="19"/>
      <c r="DE590" s="19"/>
      <c r="DF590" s="19"/>
      <c r="DG590" s="19"/>
      <c r="DH590" s="19"/>
      <c r="DI590" s="19"/>
      <c r="DJ590" s="19"/>
      <c r="DK590" s="19"/>
      <c r="DL590" s="19"/>
      <c r="DM590" s="19"/>
      <c r="DN590" s="19"/>
      <c r="DO590" s="19"/>
      <c r="DP590" s="19"/>
      <c r="DQ590" s="19"/>
      <c r="DR590" s="19"/>
      <c r="DS590" s="19"/>
    </row>
    <row r="591" spans="1:123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BX591" s="19"/>
      <c r="BY591" s="19"/>
      <c r="BZ591" s="19"/>
      <c r="CA591" s="19"/>
      <c r="CB591" s="19"/>
      <c r="CC591" s="19"/>
      <c r="CD591" s="19"/>
      <c r="CE591" s="19"/>
      <c r="CF591" s="19"/>
      <c r="CG591" s="19"/>
      <c r="CH591" s="19"/>
      <c r="CI591" s="19"/>
      <c r="CJ591" s="19"/>
      <c r="CK591" s="19"/>
      <c r="CL591" s="19"/>
      <c r="CM591" s="19"/>
      <c r="CN591" s="19"/>
      <c r="CO591" s="19"/>
      <c r="CP591" s="19"/>
      <c r="CQ591" s="19"/>
      <c r="CR591" s="19"/>
      <c r="CS591" s="19"/>
      <c r="CT591" s="19"/>
      <c r="CU591" s="19"/>
      <c r="CV591" s="19"/>
      <c r="CW591" s="19"/>
      <c r="CX591" s="19"/>
      <c r="CY591" s="19"/>
      <c r="CZ591" s="19"/>
      <c r="DA591" s="19"/>
      <c r="DB591" s="19"/>
      <c r="DC591" s="19"/>
      <c r="DD591" s="19"/>
      <c r="DE591" s="19"/>
      <c r="DF591" s="19"/>
      <c r="DG591" s="19"/>
      <c r="DH591" s="19"/>
      <c r="DI591" s="19"/>
      <c r="DJ591" s="19"/>
      <c r="DK591" s="19"/>
      <c r="DL591" s="19"/>
      <c r="DM591" s="19"/>
      <c r="DN591" s="19"/>
      <c r="DO591" s="19"/>
      <c r="DP591" s="19"/>
      <c r="DQ591" s="19"/>
      <c r="DR591" s="19"/>
      <c r="DS591" s="19"/>
    </row>
    <row r="592" spans="1:123" x14ac:dyDescent="0.2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BX592" s="19"/>
      <c r="BY592" s="19"/>
      <c r="BZ592" s="19"/>
      <c r="CA592" s="19"/>
      <c r="CB592" s="19"/>
      <c r="CC592" s="19"/>
      <c r="CD592" s="19"/>
      <c r="CE592" s="19"/>
      <c r="CF592" s="19"/>
      <c r="CG592" s="19"/>
      <c r="CH592" s="19"/>
      <c r="CI592" s="19"/>
      <c r="CJ592" s="19"/>
      <c r="CK592" s="19"/>
      <c r="CL592" s="19"/>
      <c r="CM592" s="19"/>
      <c r="CN592" s="19"/>
      <c r="CO592" s="19"/>
      <c r="CP592" s="19"/>
      <c r="CQ592" s="19"/>
      <c r="CR592" s="19"/>
      <c r="CS592" s="19"/>
      <c r="CT592" s="19"/>
      <c r="CU592" s="19"/>
      <c r="CV592" s="19"/>
      <c r="CW592" s="19"/>
      <c r="CX592" s="19"/>
      <c r="CY592" s="19"/>
      <c r="CZ592" s="19"/>
      <c r="DA592" s="19"/>
      <c r="DB592" s="19"/>
      <c r="DC592" s="19"/>
      <c r="DD592" s="19"/>
      <c r="DE592" s="19"/>
      <c r="DF592" s="19"/>
      <c r="DG592" s="19"/>
      <c r="DH592" s="19"/>
      <c r="DI592" s="19"/>
      <c r="DJ592" s="19"/>
      <c r="DK592" s="19"/>
      <c r="DL592" s="19"/>
      <c r="DM592" s="19"/>
      <c r="DN592" s="19"/>
      <c r="DO592" s="19"/>
      <c r="DP592" s="19"/>
      <c r="DQ592" s="19"/>
      <c r="DR592" s="19"/>
      <c r="DS592" s="19"/>
    </row>
    <row r="593" spans="1:123" x14ac:dyDescent="0.2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BX593" s="19"/>
      <c r="BY593" s="19"/>
      <c r="BZ593" s="19"/>
      <c r="CA593" s="19"/>
      <c r="CB593" s="19"/>
      <c r="CC593" s="19"/>
      <c r="CD593" s="19"/>
      <c r="CE593" s="19"/>
      <c r="CF593" s="19"/>
      <c r="CG593" s="19"/>
      <c r="CH593" s="19"/>
      <c r="CI593" s="19"/>
      <c r="CJ593" s="19"/>
      <c r="CK593" s="19"/>
      <c r="CL593" s="19"/>
      <c r="CM593" s="19"/>
      <c r="CN593" s="19"/>
      <c r="CO593" s="19"/>
      <c r="CP593" s="19"/>
      <c r="CQ593" s="19"/>
      <c r="CR593" s="19"/>
      <c r="CS593" s="19"/>
      <c r="CT593" s="19"/>
      <c r="CU593" s="19"/>
      <c r="CV593" s="19"/>
      <c r="CW593" s="19"/>
      <c r="CX593" s="19"/>
      <c r="CY593" s="19"/>
      <c r="CZ593" s="19"/>
      <c r="DA593" s="19"/>
      <c r="DB593" s="19"/>
      <c r="DC593" s="19"/>
      <c r="DD593" s="19"/>
      <c r="DE593" s="19"/>
      <c r="DF593" s="19"/>
      <c r="DG593" s="19"/>
      <c r="DH593" s="19"/>
      <c r="DI593" s="19"/>
      <c r="DJ593" s="19"/>
      <c r="DK593" s="19"/>
      <c r="DL593" s="19"/>
      <c r="DM593" s="19"/>
      <c r="DN593" s="19"/>
      <c r="DO593" s="19"/>
      <c r="DP593" s="19"/>
      <c r="DQ593" s="19"/>
      <c r="DR593" s="19"/>
      <c r="DS593" s="19"/>
    </row>
    <row r="594" spans="1:123" x14ac:dyDescent="0.2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BX594" s="19"/>
      <c r="BY594" s="19"/>
      <c r="BZ594" s="19"/>
      <c r="CA594" s="19"/>
      <c r="CB594" s="19"/>
      <c r="CC594" s="19"/>
      <c r="CD594" s="19"/>
      <c r="CE594" s="19"/>
      <c r="CF594" s="19"/>
      <c r="CG594" s="19"/>
      <c r="CH594" s="19"/>
      <c r="CI594" s="19"/>
      <c r="CJ594" s="19"/>
      <c r="CK594" s="19"/>
      <c r="CL594" s="19"/>
      <c r="CM594" s="19"/>
      <c r="CN594" s="19"/>
      <c r="CO594" s="19"/>
      <c r="CP594" s="19"/>
      <c r="CQ594" s="19"/>
      <c r="CR594" s="19"/>
      <c r="CS594" s="19"/>
      <c r="CT594" s="19"/>
      <c r="CU594" s="19"/>
      <c r="CV594" s="19"/>
      <c r="CW594" s="19"/>
      <c r="CX594" s="19"/>
      <c r="CY594" s="19"/>
      <c r="CZ594" s="19"/>
      <c r="DA594" s="19"/>
      <c r="DB594" s="19"/>
      <c r="DC594" s="19"/>
      <c r="DD594" s="19"/>
      <c r="DE594" s="19"/>
      <c r="DF594" s="19"/>
      <c r="DG594" s="19"/>
      <c r="DH594" s="19"/>
      <c r="DI594" s="19"/>
      <c r="DJ594" s="19"/>
      <c r="DK594" s="19"/>
      <c r="DL594" s="19"/>
      <c r="DM594" s="19"/>
      <c r="DN594" s="19"/>
      <c r="DO594" s="19"/>
      <c r="DP594" s="19"/>
      <c r="DQ594" s="19"/>
      <c r="DR594" s="19"/>
      <c r="DS594" s="19"/>
    </row>
    <row r="595" spans="1:123" x14ac:dyDescent="0.2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BX595" s="19"/>
      <c r="BY595" s="19"/>
      <c r="BZ595" s="19"/>
      <c r="CA595" s="19"/>
      <c r="CB595" s="19"/>
      <c r="CC595" s="19"/>
      <c r="CD595" s="19"/>
      <c r="CE595" s="19"/>
      <c r="CF595" s="19"/>
      <c r="CG595" s="19"/>
      <c r="CH595" s="19"/>
      <c r="CI595" s="19"/>
      <c r="CJ595" s="19"/>
      <c r="CK595" s="19"/>
      <c r="CL595" s="19"/>
      <c r="CM595" s="19"/>
      <c r="CN595" s="19"/>
      <c r="CO595" s="19"/>
      <c r="CP595" s="19"/>
      <c r="CQ595" s="19"/>
      <c r="CR595" s="19"/>
      <c r="CS595" s="19"/>
      <c r="CT595" s="19"/>
      <c r="CU595" s="19"/>
      <c r="CV595" s="19"/>
      <c r="CW595" s="19"/>
      <c r="CX595" s="19"/>
      <c r="CY595" s="19"/>
      <c r="CZ595" s="19"/>
      <c r="DA595" s="19"/>
      <c r="DB595" s="19"/>
      <c r="DC595" s="19"/>
      <c r="DD595" s="19"/>
      <c r="DE595" s="19"/>
      <c r="DF595" s="19"/>
      <c r="DG595" s="19"/>
      <c r="DH595" s="19"/>
      <c r="DI595" s="19"/>
      <c r="DJ595" s="19"/>
      <c r="DK595" s="19"/>
      <c r="DL595" s="19"/>
      <c r="DM595" s="19"/>
      <c r="DN595" s="19"/>
      <c r="DO595" s="19"/>
      <c r="DP595" s="19"/>
      <c r="DQ595" s="19"/>
      <c r="DR595" s="19"/>
      <c r="DS595" s="19"/>
    </row>
    <row r="596" spans="1:123" x14ac:dyDescent="0.2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BX596" s="19"/>
      <c r="BY596" s="19"/>
      <c r="BZ596" s="19"/>
      <c r="CA596" s="19"/>
      <c r="CB596" s="19"/>
      <c r="CC596" s="19"/>
      <c r="CD596" s="19"/>
      <c r="CE596" s="19"/>
      <c r="CF596" s="19"/>
      <c r="CG596" s="19"/>
      <c r="CH596" s="19"/>
      <c r="CI596" s="19"/>
      <c r="CJ596" s="19"/>
      <c r="CK596" s="19"/>
      <c r="CL596" s="19"/>
      <c r="CM596" s="19"/>
      <c r="CN596" s="19"/>
      <c r="CO596" s="19"/>
      <c r="CP596" s="19"/>
      <c r="CQ596" s="19"/>
      <c r="CR596" s="19"/>
      <c r="CS596" s="19"/>
      <c r="CT596" s="19"/>
      <c r="CU596" s="19"/>
      <c r="CV596" s="19"/>
      <c r="CW596" s="19"/>
      <c r="CX596" s="19"/>
      <c r="CY596" s="19"/>
      <c r="CZ596" s="19"/>
      <c r="DA596" s="19"/>
      <c r="DB596" s="19"/>
      <c r="DC596" s="19"/>
      <c r="DD596" s="19"/>
      <c r="DE596" s="19"/>
      <c r="DF596" s="19"/>
      <c r="DG596" s="19"/>
      <c r="DH596" s="19"/>
      <c r="DI596" s="19"/>
      <c r="DJ596" s="19"/>
      <c r="DK596" s="19"/>
      <c r="DL596" s="19"/>
      <c r="DM596" s="19"/>
      <c r="DN596" s="19"/>
      <c r="DO596" s="19"/>
      <c r="DP596" s="19"/>
      <c r="DQ596" s="19"/>
      <c r="DR596" s="19"/>
      <c r="DS596" s="19"/>
    </row>
    <row r="597" spans="1:123" x14ac:dyDescent="0.2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BX597" s="19"/>
      <c r="BY597" s="19"/>
      <c r="BZ597" s="19"/>
      <c r="CA597" s="19"/>
      <c r="CB597" s="19"/>
      <c r="CC597" s="19"/>
      <c r="CD597" s="19"/>
      <c r="CE597" s="19"/>
      <c r="CF597" s="19"/>
      <c r="CG597" s="19"/>
      <c r="CH597" s="19"/>
      <c r="CI597" s="19"/>
      <c r="CJ597" s="19"/>
      <c r="CK597" s="19"/>
      <c r="CL597" s="19"/>
      <c r="CM597" s="19"/>
      <c r="CN597" s="19"/>
      <c r="CO597" s="19"/>
      <c r="CP597" s="19"/>
      <c r="CQ597" s="19"/>
      <c r="CR597" s="19"/>
      <c r="CS597" s="19"/>
      <c r="CT597" s="19"/>
      <c r="CU597" s="19"/>
      <c r="CV597" s="19"/>
      <c r="CW597" s="19"/>
      <c r="CX597" s="19"/>
      <c r="CY597" s="19"/>
      <c r="CZ597" s="19"/>
      <c r="DA597" s="19"/>
      <c r="DB597" s="19"/>
      <c r="DC597" s="19"/>
      <c r="DD597" s="19"/>
      <c r="DE597" s="19"/>
      <c r="DF597" s="19"/>
      <c r="DG597" s="19"/>
      <c r="DH597" s="19"/>
      <c r="DI597" s="19"/>
      <c r="DJ597" s="19"/>
      <c r="DK597" s="19"/>
      <c r="DL597" s="19"/>
      <c r="DM597" s="19"/>
      <c r="DN597" s="19"/>
      <c r="DO597" s="19"/>
      <c r="DP597" s="19"/>
      <c r="DQ597" s="19"/>
      <c r="DR597" s="19"/>
      <c r="DS597" s="19"/>
    </row>
    <row r="598" spans="1:123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BX598" s="19"/>
      <c r="BY598" s="19"/>
      <c r="BZ598" s="19"/>
      <c r="CA598" s="19"/>
      <c r="CB598" s="19"/>
      <c r="CC598" s="19"/>
      <c r="CD598" s="19"/>
      <c r="CE598" s="19"/>
      <c r="CF598" s="19"/>
      <c r="CG598" s="19"/>
      <c r="CH598" s="19"/>
      <c r="CI598" s="19"/>
      <c r="CJ598" s="19"/>
      <c r="CK598" s="19"/>
      <c r="CL598" s="19"/>
      <c r="CM598" s="19"/>
      <c r="CN598" s="19"/>
      <c r="CO598" s="19"/>
      <c r="CP598" s="19"/>
      <c r="CQ598" s="19"/>
      <c r="CR598" s="19"/>
      <c r="CS598" s="19"/>
      <c r="CT598" s="19"/>
      <c r="CU598" s="19"/>
      <c r="CV598" s="19"/>
      <c r="CW598" s="19"/>
      <c r="CX598" s="19"/>
      <c r="CY598" s="19"/>
      <c r="CZ598" s="19"/>
      <c r="DA598" s="19"/>
      <c r="DB598" s="19"/>
      <c r="DC598" s="19"/>
      <c r="DD598" s="19"/>
      <c r="DE598" s="19"/>
      <c r="DF598" s="19"/>
      <c r="DG598" s="19"/>
      <c r="DH598" s="19"/>
      <c r="DI598" s="19"/>
      <c r="DJ598" s="19"/>
      <c r="DK598" s="19"/>
      <c r="DL598" s="19"/>
      <c r="DM598" s="19"/>
      <c r="DN598" s="19"/>
      <c r="DO598" s="19"/>
      <c r="DP598" s="19"/>
      <c r="DQ598" s="19"/>
      <c r="DR598" s="19"/>
      <c r="DS598" s="19"/>
    </row>
    <row r="599" spans="1:123" x14ac:dyDescent="0.2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BX599" s="19"/>
      <c r="BY599" s="19"/>
      <c r="BZ599" s="19"/>
      <c r="CA599" s="19"/>
      <c r="CB599" s="19"/>
      <c r="CC599" s="19"/>
      <c r="CD599" s="19"/>
      <c r="CE599" s="19"/>
      <c r="CF599" s="19"/>
      <c r="CG599" s="19"/>
      <c r="CH599" s="19"/>
      <c r="CI599" s="19"/>
      <c r="CJ599" s="19"/>
      <c r="CK599" s="19"/>
      <c r="CL599" s="19"/>
      <c r="CM599" s="19"/>
      <c r="CN599" s="19"/>
      <c r="CO599" s="19"/>
      <c r="CP599" s="19"/>
      <c r="CQ599" s="19"/>
      <c r="CR599" s="19"/>
      <c r="CS599" s="19"/>
      <c r="CT599" s="19"/>
      <c r="CU599" s="19"/>
      <c r="CV599" s="19"/>
      <c r="CW599" s="19"/>
      <c r="CX599" s="19"/>
      <c r="CY599" s="19"/>
      <c r="CZ599" s="19"/>
      <c r="DA599" s="19"/>
      <c r="DB599" s="19"/>
      <c r="DC599" s="19"/>
      <c r="DD599" s="19"/>
      <c r="DE599" s="19"/>
      <c r="DF599" s="19"/>
      <c r="DG599" s="19"/>
      <c r="DH599" s="19"/>
      <c r="DI599" s="19"/>
      <c r="DJ599" s="19"/>
      <c r="DK599" s="19"/>
      <c r="DL599" s="19"/>
      <c r="DM599" s="19"/>
      <c r="DN599" s="19"/>
      <c r="DO599" s="19"/>
      <c r="DP599" s="19"/>
      <c r="DQ599" s="19"/>
      <c r="DR599" s="19"/>
      <c r="DS599" s="19"/>
    </row>
    <row r="600" spans="1:123" x14ac:dyDescent="0.2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BX600" s="19"/>
      <c r="BY600" s="19"/>
      <c r="BZ600" s="19"/>
      <c r="CA600" s="19"/>
      <c r="CB600" s="19"/>
      <c r="CC600" s="19"/>
      <c r="CD600" s="19"/>
      <c r="CE600" s="19"/>
      <c r="CF600" s="19"/>
      <c r="CG600" s="19"/>
      <c r="CH600" s="19"/>
      <c r="CI600" s="19"/>
      <c r="CJ600" s="19"/>
      <c r="CK600" s="19"/>
      <c r="CL600" s="19"/>
      <c r="CM600" s="19"/>
      <c r="CN600" s="19"/>
      <c r="CO600" s="19"/>
      <c r="CP600" s="19"/>
      <c r="CQ600" s="19"/>
      <c r="CR600" s="19"/>
      <c r="CS600" s="19"/>
      <c r="CT600" s="19"/>
      <c r="CU600" s="19"/>
      <c r="CV600" s="19"/>
      <c r="CW600" s="19"/>
      <c r="CX600" s="19"/>
      <c r="CY600" s="19"/>
      <c r="CZ600" s="19"/>
      <c r="DA600" s="19"/>
      <c r="DB600" s="19"/>
      <c r="DC600" s="19"/>
      <c r="DD600" s="19"/>
      <c r="DE600" s="19"/>
      <c r="DF600" s="19"/>
      <c r="DG600" s="19"/>
      <c r="DH600" s="19"/>
      <c r="DI600" s="19"/>
      <c r="DJ600" s="19"/>
      <c r="DK600" s="19"/>
      <c r="DL600" s="19"/>
      <c r="DM600" s="19"/>
      <c r="DN600" s="19"/>
      <c r="DO600" s="19"/>
      <c r="DP600" s="19"/>
      <c r="DQ600" s="19"/>
      <c r="DR600" s="19"/>
      <c r="DS600" s="19"/>
    </row>
    <row r="601" spans="1:123" x14ac:dyDescent="0.2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BX601" s="19"/>
      <c r="BY601" s="19"/>
      <c r="BZ601" s="19"/>
      <c r="CA601" s="19"/>
      <c r="CB601" s="19"/>
      <c r="CC601" s="19"/>
      <c r="CD601" s="19"/>
      <c r="CE601" s="19"/>
      <c r="CF601" s="19"/>
      <c r="CG601" s="19"/>
      <c r="CH601" s="19"/>
      <c r="CI601" s="19"/>
      <c r="CJ601" s="19"/>
      <c r="CK601" s="19"/>
      <c r="CL601" s="19"/>
      <c r="CM601" s="19"/>
      <c r="CN601" s="19"/>
      <c r="CO601" s="19"/>
      <c r="CP601" s="19"/>
      <c r="CQ601" s="19"/>
      <c r="CR601" s="19"/>
      <c r="CS601" s="19"/>
      <c r="CT601" s="19"/>
      <c r="CU601" s="19"/>
      <c r="CV601" s="19"/>
      <c r="CW601" s="19"/>
      <c r="CX601" s="19"/>
      <c r="CY601" s="19"/>
      <c r="CZ601" s="19"/>
      <c r="DA601" s="19"/>
      <c r="DB601" s="19"/>
      <c r="DC601" s="19"/>
      <c r="DD601" s="19"/>
      <c r="DE601" s="19"/>
      <c r="DF601" s="19"/>
      <c r="DG601" s="19"/>
      <c r="DH601" s="19"/>
      <c r="DI601" s="19"/>
      <c r="DJ601" s="19"/>
      <c r="DK601" s="19"/>
      <c r="DL601" s="19"/>
      <c r="DM601" s="19"/>
      <c r="DN601" s="19"/>
      <c r="DO601" s="19"/>
      <c r="DP601" s="19"/>
      <c r="DQ601" s="19"/>
      <c r="DR601" s="19"/>
      <c r="DS601" s="19"/>
    </row>
    <row r="602" spans="1:123" x14ac:dyDescent="0.2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BX602" s="19"/>
      <c r="BY602" s="19"/>
      <c r="BZ602" s="19"/>
      <c r="CA602" s="19"/>
      <c r="CB602" s="19"/>
      <c r="CC602" s="19"/>
      <c r="CD602" s="19"/>
      <c r="CE602" s="19"/>
      <c r="CF602" s="19"/>
      <c r="CG602" s="19"/>
      <c r="CH602" s="19"/>
      <c r="CI602" s="19"/>
      <c r="CJ602" s="19"/>
      <c r="CK602" s="19"/>
      <c r="CL602" s="19"/>
      <c r="CM602" s="19"/>
      <c r="CN602" s="19"/>
      <c r="CO602" s="19"/>
      <c r="CP602" s="19"/>
      <c r="CQ602" s="19"/>
      <c r="CR602" s="19"/>
      <c r="CS602" s="19"/>
      <c r="CT602" s="19"/>
      <c r="CU602" s="19"/>
      <c r="CV602" s="19"/>
      <c r="CW602" s="19"/>
      <c r="CX602" s="19"/>
      <c r="CY602" s="19"/>
      <c r="CZ602" s="19"/>
      <c r="DA602" s="19"/>
      <c r="DB602" s="19"/>
      <c r="DC602" s="19"/>
      <c r="DD602" s="19"/>
      <c r="DE602" s="19"/>
      <c r="DF602" s="19"/>
      <c r="DG602" s="19"/>
      <c r="DH602" s="19"/>
      <c r="DI602" s="19"/>
      <c r="DJ602" s="19"/>
      <c r="DK602" s="19"/>
      <c r="DL602" s="19"/>
      <c r="DM602" s="19"/>
      <c r="DN602" s="19"/>
      <c r="DO602" s="19"/>
      <c r="DP602" s="19"/>
      <c r="DQ602" s="19"/>
      <c r="DR602" s="19"/>
      <c r="DS602" s="19"/>
    </row>
    <row r="603" spans="1:123" x14ac:dyDescent="0.2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BX603" s="19"/>
      <c r="BY603" s="19"/>
      <c r="BZ603" s="19"/>
      <c r="CA603" s="19"/>
      <c r="CB603" s="19"/>
      <c r="CC603" s="19"/>
      <c r="CD603" s="19"/>
      <c r="CE603" s="19"/>
      <c r="CF603" s="19"/>
      <c r="CG603" s="19"/>
      <c r="CH603" s="19"/>
      <c r="CI603" s="19"/>
      <c r="CJ603" s="19"/>
      <c r="CK603" s="19"/>
      <c r="CL603" s="19"/>
      <c r="CM603" s="19"/>
      <c r="CN603" s="19"/>
      <c r="CO603" s="19"/>
      <c r="CP603" s="19"/>
      <c r="CQ603" s="19"/>
      <c r="CR603" s="19"/>
      <c r="CS603" s="19"/>
      <c r="CT603" s="19"/>
      <c r="CU603" s="19"/>
      <c r="CV603" s="19"/>
      <c r="CW603" s="19"/>
      <c r="CX603" s="19"/>
      <c r="CY603" s="19"/>
      <c r="CZ603" s="19"/>
      <c r="DA603" s="19"/>
      <c r="DB603" s="19"/>
      <c r="DC603" s="19"/>
      <c r="DD603" s="19"/>
      <c r="DE603" s="19"/>
      <c r="DF603" s="19"/>
      <c r="DG603" s="19"/>
      <c r="DH603" s="19"/>
      <c r="DI603" s="19"/>
      <c r="DJ603" s="19"/>
      <c r="DK603" s="19"/>
      <c r="DL603" s="19"/>
      <c r="DM603" s="19"/>
      <c r="DN603" s="19"/>
      <c r="DO603" s="19"/>
      <c r="DP603" s="19"/>
      <c r="DQ603" s="19"/>
      <c r="DR603" s="19"/>
      <c r="DS603" s="19"/>
    </row>
    <row r="604" spans="1:123" x14ac:dyDescent="0.2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BX604" s="19"/>
      <c r="BY604" s="19"/>
      <c r="BZ604" s="19"/>
      <c r="CA604" s="19"/>
      <c r="CB604" s="19"/>
      <c r="CC604" s="19"/>
      <c r="CD604" s="19"/>
      <c r="CE604" s="19"/>
      <c r="CF604" s="19"/>
      <c r="CG604" s="19"/>
      <c r="CH604" s="19"/>
      <c r="CI604" s="19"/>
      <c r="CJ604" s="19"/>
      <c r="CK604" s="19"/>
      <c r="CL604" s="19"/>
      <c r="CM604" s="19"/>
      <c r="CN604" s="19"/>
      <c r="CO604" s="19"/>
      <c r="CP604" s="19"/>
      <c r="CQ604" s="19"/>
      <c r="CR604" s="19"/>
      <c r="CS604" s="19"/>
      <c r="CT604" s="19"/>
      <c r="CU604" s="19"/>
      <c r="CV604" s="19"/>
      <c r="CW604" s="19"/>
      <c r="CX604" s="19"/>
      <c r="CY604" s="19"/>
      <c r="CZ604" s="19"/>
      <c r="DA604" s="19"/>
      <c r="DB604" s="19"/>
      <c r="DC604" s="19"/>
      <c r="DD604" s="19"/>
      <c r="DE604" s="19"/>
      <c r="DF604" s="19"/>
      <c r="DG604" s="19"/>
      <c r="DH604" s="19"/>
      <c r="DI604" s="19"/>
      <c r="DJ604" s="19"/>
      <c r="DK604" s="19"/>
      <c r="DL604" s="19"/>
      <c r="DM604" s="19"/>
      <c r="DN604" s="19"/>
      <c r="DO604" s="19"/>
      <c r="DP604" s="19"/>
      <c r="DQ604" s="19"/>
      <c r="DR604" s="19"/>
      <c r="DS604" s="19"/>
    </row>
    <row r="605" spans="1:123" x14ac:dyDescent="0.2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BX605" s="19"/>
      <c r="BY605" s="19"/>
      <c r="BZ605" s="19"/>
      <c r="CA605" s="19"/>
      <c r="CB605" s="19"/>
      <c r="CC605" s="19"/>
      <c r="CD605" s="19"/>
      <c r="CE605" s="19"/>
      <c r="CF605" s="19"/>
      <c r="CG605" s="19"/>
      <c r="CH605" s="19"/>
      <c r="CI605" s="19"/>
      <c r="CJ605" s="19"/>
      <c r="CK605" s="19"/>
      <c r="CL605" s="19"/>
      <c r="CM605" s="19"/>
      <c r="CN605" s="19"/>
      <c r="CO605" s="19"/>
      <c r="CP605" s="19"/>
      <c r="CQ605" s="19"/>
      <c r="CR605" s="19"/>
      <c r="CS605" s="19"/>
      <c r="CT605" s="19"/>
      <c r="CU605" s="19"/>
      <c r="CV605" s="19"/>
      <c r="CW605" s="19"/>
      <c r="CX605" s="19"/>
      <c r="CY605" s="19"/>
      <c r="CZ605" s="19"/>
      <c r="DA605" s="19"/>
      <c r="DB605" s="19"/>
      <c r="DC605" s="19"/>
      <c r="DD605" s="19"/>
      <c r="DE605" s="19"/>
      <c r="DF605" s="19"/>
      <c r="DG605" s="19"/>
      <c r="DH605" s="19"/>
      <c r="DI605" s="19"/>
      <c r="DJ605" s="19"/>
      <c r="DK605" s="19"/>
      <c r="DL605" s="19"/>
      <c r="DM605" s="19"/>
      <c r="DN605" s="19"/>
      <c r="DO605" s="19"/>
      <c r="DP605" s="19"/>
      <c r="DQ605" s="19"/>
      <c r="DR605" s="19"/>
      <c r="DS605" s="19"/>
    </row>
    <row r="606" spans="1:123" x14ac:dyDescent="0.2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BX606" s="19"/>
      <c r="BY606" s="19"/>
      <c r="BZ606" s="19"/>
      <c r="CA606" s="19"/>
      <c r="CB606" s="19"/>
      <c r="CC606" s="19"/>
      <c r="CD606" s="19"/>
      <c r="CE606" s="19"/>
      <c r="CF606" s="19"/>
      <c r="CG606" s="19"/>
      <c r="CH606" s="19"/>
      <c r="CI606" s="19"/>
      <c r="CJ606" s="19"/>
      <c r="CK606" s="19"/>
      <c r="CL606" s="19"/>
      <c r="CM606" s="19"/>
      <c r="CN606" s="19"/>
      <c r="CO606" s="19"/>
      <c r="CP606" s="19"/>
      <c r="CQ606" s="19"/>
      <c r="CR606" s="19"/>
      <c r="CS606" s="19"/>
      <c r="CT606" s="19"/>
      <c r="CU606" s="19"/>
      <c r="CV606" s="19"/>
      <c r="CW606" s="19"/>
      <c r="CX606" s="19"/>
      <c r="CY606" s="19"/>
      <c r="CZ606" s="19"/>
      <c r="DA606" s="19"/>
      <c r="DB606" s="19"/>
      <c r="DC606" s="19"/>
      <c r="DD606" s="19"/>
      <c r="DE606" s="19"/>
      <c r="DF606" s="19"/>
      <c r="DG606" s="19"/>
      <c r="DH606" s="19"/>
      <c r="DI606" s="19"/>
      <c r="DJ606" s="19"/>
      <c r="DK606" s="19"/>
      <c r="DL606" s="19"/>
      <c r="DM606" s="19"/>
      <c r="DN606" s="19"/>
      <c r="DO606" s="19"/>
      <c r="DP606" s="19"/>
      <c r="DQ606" s="19"/>
      <c r="DR606" s="19"/>
      <c r="DS606" s="19"/>
    </row>
    <row r="607" spans="1:123" x14ac:dyDescent="0.2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BX607" s="19"/>
      <c r="BY607" s="19"/>
      <c r="BZ607" s="19"/>
      <c r="CA607" s="19"/>
      <c r="CB607" s="19"/>
      <c r="CC607" s="19"/>
      <c r="CD607" s="19"/>
      <c r="CE607" s="19"/>
      <c r="CF607" s="19"/>
      <c r="CG607" s="19"/>
      <c r="CH607" s="19"/>
      <c r="CI607" s="19"/>
      <c r="CJ607" s="19"/>
      <c r="CK607" s="19"/>
      <c r="CL607" s="19"/>
      <c r="CM607" s="19"/>
      <c r="CN607" s="19"/>
      <c r="CO607" s="19"/>
      <c r="CP607" s="19"/>
      <c r="CQ607" s="19"/>
      <c r="CR607" s="19"/>
      <c r="CS607" s="19"/>
      <c r="CT607" s="19"/>
      <c r="CU607" s="19"/>
      <c r="CV607" s="19"/>
      <c r="CW607" s="19"/>
      <c r="CX607" s="19"/>
      <c r="CY607" s="19"/>
      <c r="CZ607" s="19"/>
      <c r="DA607" s="19"/>
      <c r="DB607" s="19"/>
      <c r="DC607" s="19"/>
      <c r="DD607" s="19"/>
      <c r="DE607" s="19"/>
      <c r="DF607" s="19"/>
      <c r="DG607" s="19"/>
      <c r="DH607" s="19"/>
      <c r="DI607" s="19"/>
      <c r="DJ607" s="19"/>
      <c r="DK607" s="19"/>
      <c r="DL607" s="19"/>
      <c r="DM607" s="19"/>
      <c r="DN607" s="19"/>
      <c r="DO607" s="19"/>
      <c r="DP607" s="19"/>
      <c r="DQ607" s="19"/>
      <c r="DR607" s="19"/>
      <c r="DS607" s="19"/>
    </row>
    <row r="608" spans="1:123" x14ac:dyDescent="0.2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BX608" s="19"/>
      <c r="BY608" s="19"/>
      <c r="BZ608" s="19"/>
      <c r="CA608" s="19"/>
      <c r="CB608" s="19"/>
      <c r="CC608" s="19"/>
      <c r="CD608" s="19"/>
      <c r="CE608" s="19"/>
      <c r="CF608" s="19"/>
      <c r="CG608" s="19"/>
      <c r="CH608" s="19"/>
      <c r="CI608" s="19"/>
      <c r="CJ608" s="19"/>
      <c r="CK608" s="19"/>
      <c r="CL608" s="19"/>
      <c r="CM608" s="19"/>
      <c r="CN608" s="19"/>
      <c r="CO608" s="19"/>
      <c r="CP608" s="19"/>
      <c r="CQ608" s="19"/>
      <c r="CR608" s="19"/>
      <c r="CS608" s="19"/>
      <c r="CT608" s="19"/>
      <c r="CU608" s="19"/>
      <c r="CV608" s="19"/>
      <c r="CW608" s="19"/>
      <c r="CX608" s="19"/>
      <c r="CY608" s="19"/>
      <c r="CZ608" s="19"/>
      <c r="DA608" s="19"/>
      <c r="DB608" s="19"/>
      <c r="DC608" s="19"/>
      <c r="DD608" s="19"/>
      <c r="DE608" s="19"/>
      <c r="DF608" s="19"/>
      <c r="DG608" s="19"/>
      <c r="DH608" s="19"/>
      <c r="DI608" s="19"/>
      <c r="DJ608" s="19"/>
      <c r="DK608" s="19"/>
      <c r="DL608" s="19"/>
      <c r="DM608" s="19"/>
      <c r="DN608" s="19"/>
      <c r="DO608" s="19"/>
      <c r="DP608" s="19"/>
      <c r="DQ608" s="19"/>
      <c r="DR608" s="19"/>
      <c r="DS608" s="19"/>
    </row>
    <row r="609" spans="1:123" x14ac:dyDescent="0.2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BX609" s="19"/>
      <c r="BY609" s="19"/>
      <c r="BZ609" s="19"/>
      <c r="CA609" s="19"/>
      <c r="CB609" s="19"/>
      <c r="CC609" s="19"/>
      <c r="CD609" s="19"/>
      <c r="CE609" s="19"/>
      <c r="CF609" s="19"/>
      <c r="CG609" s="19"/>
      <c r="CH609" s="19"/>
      <c r="CI609" s="19"/>
      <c r="CJ609" s="19"/>
      <c r="CK609" s="19"/>
      <c r="CL609" s="19"/>
      <c r="CM609" s="19"/>
      <c r="CN609" s="19"/>
      <c r="CO609" s="19"/>
      <c r="CP609" s="19"/>
      <c r="CQ609" s="19"/>
      <c r="CR609" s="19"/>
      <c r="CS609" s="19"/>
      <c r="CT609" s="19"/>
      <c r="CU609" s="19"/>
      <c r="CV609" s="19"/>
      <c r="CW609" s="19"/>
      <c r="CX609" s="19"/>
      <c r="CY609" s="19"/>
      <c r="CZ609" s="19"/>
      <c r="DA609" s="19"/>
      <c r="DB609" s="19"/>
      <c r="DC609" s="19"/>
      <c r="DD609" s="19"/>
      <c r="DE609" s="19"/>
      <c r="DF609" s="19"/>
      <c r="DG609" s="19"/>
      <c r="DH609" s="19"/>
      <c r="DI609" s="19"/>
      <c r="DJ609" s="19"/>
      <c r="DK609" s="19"/>
      <c r="DL609" s="19"/>
      <c r="DM609" s="19"/>
      <c r="DN609" s="19"/>
      <c r="DO609" s="19"/>
      <c r="DP609" s="19"/>
      <c r="DQ609" s="19"/>
      <c r="DR609" s="19"/>
      <c r="DS609" s="19"/>
    </row>
    <row r="610" spans="1:123" x14ac:dyDescent="0.2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BX610" s="19"/>
      <c r="BY610" s="19"/>
      <c r="BZ610" s="19"/>
      <c r="CA610" s="19"/>
      <c r="CB610" s="19"/>
      <c r="CC610" s="19"/>
      <c r="CD610" s="19"/>
      <c r="CE610" s="19"/>
      <c r="CF610" s="19"/>
      <c r="CG610" s="19"/>
      <c r="CH610" s="19"/>
      <c r="CI610" s="19"/>
      <c r="CJ610" s="19"/>
      <c r="CK610" s="19"/>
      <c r="CL610" s="19"/>
      <c r="CM610" s="19"/>
      <c r="CN610" s="19"/>
      <c r="CO610" s="19"/>
      <c r="CP610" s="19"/>
      <c r="CQ610" s="19"/>
      <c r="CR610" s="19"/>
      <c r="CS610" s="19"/>
      <c r="CT610" s="19"/>
      <c r="CU610" s="19"/>
      <c r="CV610" s="19"/>
      <c r="CW610" s="19"/>
      <c r="CX610" s="19"/>
      <c r="CY610" s="19"/>
      <c r="CZ610" s="19"/>
      <c r="DA610" s="19"/>
      <c r="DB610" s="19"/>
      <c r="DC610" s="19"/>
      <c r="DD610" s="19"/>
      <c r="DE610" s="19"/>
      <c r="DF610" s="19"/>
      <c r="DG610" s="19"/>
      <c r="DH610" s="19"/>
      <c r="DI610" s="19"/>
      <c r="DJ610" s="19"/>
      <c r="DK610" s="19"/>
      <c r="DL610" s="19"/>
      <c r="DM610" s="19"/>
      <c r="DN610" s="19"/>
      <c r="DO610" s="19"/>
      <c r="DP610" s="19"/>
      <c r="DQ610" s="19"/>
      <c r="DR610" s="19"/>
      <c r="DS610" s="19"/>
    </row>
    <row r="611" spans="1:123" x14ac:dyDescent="0.2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BX611" s="19"/>
      <c r="BY611" s="19"/>
      <c r="BZ611" s="19"/>
      <c r="CA611" s="19"/>
      <c r="CB611" s="19"/>
      <c r="CC611" s="19"/>
      <c r="CD611" s="19"/>
      <c r="CE611" s="19"/>
      <c r="CF611" s="19"/>
      <c r="CG611" s="19"/>
      <c r="CH611" s="19"/>
      <c r="CI611" s="19"/>
      <c r="CJ611" s="19"/>
      <c r="CK611" s="19"/>
      <c r="CL611" s="19"/>
      <c r="CM611" s="19"/>
      <c r="CN611" s="19"/>
      <c r="CO611" s="19"/>
      <c r="CP611" s="19"/>
      <c r="CQ611" s="19"/>
      <c r="CR611" s="19"/>
      <c r="CS611" s="19"/>
      <c r="CT611" s="19"/>
      <c r="CU611" s="19"/>
      <c r="CV611" s="19"/>
      <c r="CW611" s="19"/>
      <c r="CX611" s="19"/>
      <c r="CY611" s="19"/>
      <c r="CZ611" s="19"/>
      <c r="DA611" s="19"/>
      <c r="DB611" s="19"/>
      <c r="DC611" s="19"/>
      <c r="DD611" s="19"/>
      <c r="DE611" s="19"/>
      <c r="DF611" s="19"/>
      <c r="DG611" s="19"/>
      <c r="DH611" s="19"/>
      <c r="DI611" s="19"/>
      <c r="DJ611" s="19"/>
      <c r="DK611" s="19"/>
      <c r="DL611" s="19"/>
      <c r="DM611" s="19"/>
      <c r="DN611" s="19"/>
      <c r="DO611" s="19"/>
      <c r="DP611" s="19"/>
      <c r="DQ611" s="19"/>
      <c r="DR611" s="19"/>
      <c r="DS611" s="19"/>
    </row>
    <row r="612" spans="1:123" x14ac:dyDescent="0.2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BX612" s="19"/>
      <c r="BY612" s="19"/>
      <c r="BZ612" s="19"/>
      <c r="CA612" s="19"/>
      <c r="CB612" s="19"/>
      <c r="CC612" s="19"/>
      <c r="CD612" s="19"/>
      <c r="CE612" s="19"/>
      <c r="CF612" s="19"/>
      <c r="CG612" s="19"/>
      <c r="CH612" s="19"/>
      <c r="CI612" s="19"/>
      <c r="CJ612" s="19"/>
      <c r="CK612" s="19"/>
      <c r="CL612" s="19"/>
      <c r="CM612" s="19"/>
      <c r="CN612" s="19"/>
      <c r="CO612" s="19"/>
      <c r="CP612" s="19"/>
      <c r="CQ612" s="19"/>
      <c r="CR612" s="19"/>
      <c r="CS612" s="19"/>
      <c r="CT612" s="19"/>
      <c r="CU612" s="19"/>
      <c r="CV612" s="19"/>
      <c r="CW612" s="19"/>
      <c r="CX612" s="19"/>
      <c r="CY612" s="19"/>
      <c r="CZ612" s="19"/>
      <c r="DA612" s="19"/>
      <c r="DB612" s="19"/>
      <c r="DC612" s="19"/>
      <c r="DD612" s="19"/>
      <c r="DE612" s="19"/>
      <c r="DF612" s="19"/>
      <c r="DG612" s="19"/>
      <c r="DH612" s="19"/>
      <c r="DI612" s="19"/>
      <c r="DJ612" s="19"/>
      <c r="DK612" s="19"/>
      <c r="DL612" s="19"/>
      <c r="DM612" s="19"/>
      <c r="DN612" s="19"/>
      <c r="DO612" s="19"/>
      <c r="DP612" s="19"/>
      <c r="DQ612" s="19"/>
      <c r="DR612" s="19"/>
      <c r="DS612" s="19"/>
    </row>
    <row r="613" spans="1:123" x14ac:dyDescent="0.2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BX613" s="19"/>
      <c r="BY613" s="19"/>
      <c r="BZ613" s="19"/>
      <c r="CA613" s="19"/>
      <c r="CB613" s="19"/>
      <c r="CC613" s="19"/>
      <c r="CD613" s="19"/>
      <c r="CE613" s="19"/>
      <c r="CF613" s="19"/>
      <c r="CG613" s="19"/>
      <c r="CH613" s="19"/>
      <c r="CI613" s="19"/>
      <c r="CJ613" s="19"/>
      <c r="CK613" s="19"/>
      <c r="CL613" s="19"/>
      <c r="CM613" s="19"/>
      <c r="CN613" s="19"/>
      <c r="CO613" s="19"/>
      <c r="CP613" s="19"/>
      <c r="CQ613" s="19"/>
      <c r="CR613" s="19"/>
      <c r="CS613" s="19"/>
      <c r="CT613" s="19"/>
      <c r="CU613" s="19"/>
      <c r="CV613" s="19"/>
      <c r="CW613" s="19"/>
      <c r="CX613" s="19"/>
      <c r="CY613" s="19"/>
      <c r="CZ613" s="19"/>
      <c r="DA613" s="19"/>
      <c r="DB613" s="19"/>
      <c r="DC613" s="19"/>
      <c r="DD613" s="19"/>
      <c r="DE613" s="19"/>
      <c r="DF613" s="19"/>
      <c r="DG613" s="19"/>
      <c r="DH613" s="19"/>
      <c r="DI613" s="19"/>
      <c r="DJ613" s="19"/>
      <c r="DK613" s="19"/>
      <c r="DL613" s="19"/>
      <c r="DM613" s="19"/>
      <c r="DN613" s="19"/>
      <c r="DO613" s="19"/>
      <c r="DP613" s="19"/>
      <c r="DQ613" s="19"/>
      <c r="DR613" s="19"/>
      <c r="DS613" s="19"/>
    </row>
    <row r="614" spans="1:123" x14ac:dyDescent="0.2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BX614" s="19"/>
      <c r="BY614" s="19"/>
      <c r="BZ614" s="19"/>
      <c r="CA614" s="19"/>
      <c r="CB614" s="19"/>
      <c r="CC614" s="19"/>
      <c r="CD614" s="19"/>
      <c r="CE614" s="19"/>
      <c r="CF614" s="19"/>
      <c r="CG614" s="19"/>
      <c r="CH614" s="19"/>
      <c r="CI614" s="19"/>
      <c r="CJ614" s="19"/>
      <c r="CK614" s="19"/>
      <c r="CL614" s="19"/>
      <c r="CM614" s="19"/>
      <c r="CN614" s="19"/>
      <c r="CO614" s="19"/>
      <c r="CP614" s="19"/>
      <c r="CQ614" s="19"/>
      <c r="CR614" s="19"/>
      <c r="CS614" s="19"/>
      <c r="CT614" s="19"/>
      <c r="CU614" s="19"/>
      <c r="CV614" s="19"/>
      <c r="CW614" s="19"/>
      <c r="CX614" s="19"/>
      <c r="CY614" s="19"/>
      <c r="CZ614" s="19"/>
      <c r="DA614" s="19"/>
      <c r="DB614" s="19"/>
      <c r="DC614" s="19"/>
      <c r="DD614" s="19"/>
      <c r="DE614" s="19"/>
      <c r="DF614" s="19"/>
      <c r="DG614" s="19"/>
      <c r="DH614" s="19"/>
      <c r="DI614" s="19"/>
      <c r="DJ614" s="19"/>
      <c r="DK614" s="19"/>
      <c r="DL614" s="19"/>
      <c r="DM614" s="19"/>
      <c r="DN614" s="19"/>
      <c r="DO614" s="19"/>
      <c r="DP614" s="19"/>
      <c r="DQ614" s="19"/>
      <c r="DR614" s="19"/>
      <c r="DS614" s="19"/>
    </row>
    <row r="615" spans="1:123" x14ac:dyDescent="0.2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BX615" s="19"/>
      <c r="BY615" s="19"/>
      <c r="BZ615" s="19"/>
      <c r="CA615" s="19"/>
      <c r="CB615" s="19"/>
      <c r="CC615" s="19"/>
      <c r="CD615" s="19"/>
      <c r="CE615" s="19"/>
      <c r="CF615" s="19"/>
      <c r="CG615" s="19"/>
      <c r="CH615" s="19"/>
      <c r="CI615" s="19"/>
      <c r="CJ615" s="19"/>
      <c r="CK615" s="19"/>
      <c r="CL615" s="19"/>
      <c r="CM615" s="19"/>
      <c r="CN615" s="19"/>
      <c r="CO615" s="19"/>
      <c r="CP615" s="19"/>
      <c r="CQ615" s="19"/>
      <c r="CR615" s="19"/>
      <c r="CS615" s="19"/>
      <c r="CT615" s="19"/>
      <c r="CU615" s="19"/>
      <c r="CV615" s="19"/>
      <c r="CW615" s="19"/>
      <c r="CX615" s="19"/>
      <c r="CY615" s="19"/>
      <c r="CZ615" s="19"/>
      <c r="DA615" s="19"/>
      <c r="DB615" s="19"/>
      <c r="DC615" s="19"/>
      <c r="DD615" s="19"/>
      <c r="DE615" s="19"/>
      <c r="DF615" s="19"/>
      <c r="DG615" s="19"/>
      <c r="DH615" s="19"/>
      <c r="DI615" s="19"/>
      <c r="DJ615" s="19"/>
      <c r="DK615" s="19"/>
      <c r="DL615" s="19"/>
      <c r="DM615" s="19"/>
      <c r="DN615" s="19"/>
      <c r="DO615" s="19"/>
      <c r="DP615" s="19"/>
      <c r="DQ615" s="19"/>
      <c r="DR615" s="19"/>
      <c r="DS615" s="19"/>
    </row>
    <row r="616" spans="1:123" x14ac:dyDescent="0.2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BX616" s="19"/>
      <c r="BY616" s="19"/>
      <c r="BZ616" s="19"/>
      <c r="CA616" s="19"/>
      <c r="CB616" s="19"/>
      <c r="CC616" s="19"/>
      <c r="CD616" s="19"/>
      <c r="CE616" s="19"/>
      <c r="CF616" s="19"/>
      <c r="CG616" s="19"/>
      <c r="CH616" s="19"/>
      <c r="CI616" s="19"/>
      <c r="CJ616" s="19"/>
      <c r="CK616" s="19"/>
      <c r="CL616" s="19"/>
      <c r="CM616" s="19"/>
      <c r="CN616" s="19"/>
      <c r="CO616" s="19"/>
      <c r="CP616" s="19"/>
      <c r="CQ616" s="19"/>
      <c r="CR616" s="19"/>
      <c r="CS616" s="19"/>
      <c r="CT616" s="19"/>
      <c r="CU616" s="19"/>
      <c r="CV616" s="19"/>
      <c r="CW616" s="19"/>
      <c r="CX616" s="19"/>
      <c r="CY616" s="19"/>
      <c r="CZ616" s="19"/>
      <c r="DA616" s="19"/>
      <c r="DB616" s="19"/>
      <c r="DC616" s="19"/>
      <c r="DD616" s="19"/>
      <c r="DE616" s="19"/>
      <c r="DF616" s="19"/>
      <c r="DG616" s="19"/>
      <c r="DH616" s="19"/>
      <c r="DI616" s="19"/>
      <c r="DJ616" s="19"/>
      <c r="DK616" s="19"/>
      <c r="DL616" s="19"/>
      <c r="DM616" s="19"/>
      <c r="DN616" s="19"/>
      <c r="DO616" s="19"/>
      <c r="DP616" s="19"/>
      <c r="DQ616" s="19"/>
      <c r="DR616" s="19"/>
      <c r="DS616" s="19"/>
    </row>
    <row r="617" spans="1:123" x14ac:dyDescent="0.2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BX617" s="19"/>
      <c r="BY617" s="19"/>
      <c r="BZ617" s="19"/>
      <c r="CA617" s="19"/>
      <c r="CB617" s="19"/>
      <c r="CC617" s="19"/>
      <c r="CD617" s="19"/>
      <c r="CE617" s="19"/>
      <c r="CF617" s="19"/>
      <c r="CG617" s="19"/>
      <c r="CH617" s="19"/>
      <c r="CI617" s="19"/>
      <c r="CJ617" s="19"/>
      <c r="CK617" s="19"/>
      <c r="CL617" s="19"/>
      <c r="CM617" s="19"/>
      <c r="CN617" s="19"/>
      <c r="CO617" s="19"/>
      <c r="CP617" s="19"/>
      <c r="CQ617" s="19"/>
      <c r="CR617" s="19"/>
      <c r="CS617" s="19"/>
      <c r="CT617" s="19"/>
      <c r="CU617" s="19"/>
      <c r="CV617" s="19"/>
      <c r="CW617" s="19"/>
      <c r="CX617" s="19"/>
      <c r="CY617" s="19"/>
      <c r="CZ617" s="19"/>
      <c r="DA617" s="19"/>
      <c r="DB617" s="19"/>
      <c r="DC617" s="19"/>
      <c r="DD617" s="19"/>
      <c r="DE617" s="19"/>
      <c r="DF617" s="19"/>
      <c r="DG617" s="19"/>
      <c r="DH617" s="19"/>
      <c r="DI617" s="19"/>
      <c r="DJ617" s="19"/>
      <c r="DK617" s="19"/>
      <c r="DL617" s="19"/>
      <c r="DM617" s="19"/>
      <c r="DN617" s="19"/>
      <c r="DO617" s="19"/>
      <c r="DP617" s="19"/>
      <c r="DQ617" s="19"/>
      <c r="DR617" s="19"/>
      <c r="DS617" s="19"/>
    </row>
    <row r="618" spans="1:123" x14ac:dyDescent="0.2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BX618" s="19"/>
      <c r="BY618" s="19"/>
      <c r="BZ618" s="19"/>
      <c r="CA618" s="19"/>
      <c r="CB618" s="19"/>
      <c r="CC618" s="19"/>
      <c r="CD618" s="19"/>
      <c r="CE618" s="19"/>
      <c r="CF618" s="19"/>
      <c r="CG618" s="19"/>
      <c r="CH618" s="19"/>
      <c r="CI618" s="19"/>
      <c r="CJ618" s="19"/>
      <c r="CK618" s="19"/>
      <c r="CL618" s="19"/>
      <c r="CM618" s="19"/>
      <c r="CN618" s="19"/>
      <c r="CO618" s="19"/>
      <c r="CP618" s="19"/>
      <c r="CQ618" s="19"/>
      <c r="CR618" s="19"/>
      <c r="CS618" s="19"/>
      <c r="CT618" s="19"/>
      <c r="CU618" s="19"/>
      <c r="CV618" s="19"/>
      <c r="CW618" s="19"/>
      <c r="CX618" s="19"/>
      <c r="CY618" s="19"/>
      <c r="CZ618" s="19"/>
      <c r="DA618" s="19"/>
      <c r="DB618" s="19"/>
      <c r="DC618" s="19"/>
      <c r="DD618" s="19"/>
      <c r="DE618" s="19"/>
      <c r="DF618" s="19"/>
      <c r="DG618" s="19"/>
      <c r="DH618" s="19"/>
      <c r="DI618" s="19"/>
      <c r="DJ618" s="19"/>
      <c r="DK618" s="19"/>
      <c r="DL618" s="19"/>
      <c r="DM618" s="19"/>
      <c r="DN618" s="19"/>
      <c r="DO618" s="19"/>
      <c r="DP618" s="19"/>
      <c r="DQ618" s="19"/>
      <c r="DR618" s="19"/>
      <c r="DS618" s="19"/>
    </row>
    <row r="619" spans="1:123" x14ac:dyDescent="0.2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BX619" s="19"/>
      <c r="BY619" s="19"/>
      <c r="BZ619" s="19"/>
      <c r="CA619" s="19"/>
      <c r="CB619" s="19"/>
      <c r="CC619" s="19"/>
      <c r="CD619" s="19"/>
      <c r="CE619" s="19"/>
      <c r="CF619" s="19"/>
      <c r="CG619" s="19"/>
      <c r="CH619" s="19"/>
      <c r="CI619" s="19"/>
      <c r="CJ619" s="19"/>
      <c r="CK619" s="19"/>
      <c r="CL619" s="19"/>
      <c r="CM619" s="19"/>
      <c r="CN619" s="19"/>
      <c r="CO619" s="19"/>
      <c r="CP619" s="19"/>
      <c r="CQ619" s="19"/>
      <c r="CR619" s="19"/>
      <c r="CS619" s="19"/>
      <c r="CT619" s="19"/>
      <c r="CU619" s="19"/>
      <c r="CV619" s="19"/>
      <c r="CW619" s="19"/>
      <c r="CX619" s="19"/>
      <c r="CY619" s="19"/>
      <c r="CZ619" s="19"/>
      <c r="DA619" s="19"/>
      <c r="DB619" s="19"/>
      <c r="DC619" s="19"/>
      <c r="DD619" s="19"/>
      <c r="DE619" s="19"/>
      <c r="DF619" s="19"/>
      <c r="DG619" s="19"/>
      <c r="DH619" s="19"/>
      <c r="DI619" s="19"/>
      <c r="DJ619" s="19"/>
      <c r="DK619" s="19"/>
      <c r="DL619" s="19"/>
      <c r="DM619" s="19"/>
      <c r="DN619" s="19"/>
      <c r="DO619" s="19"/>
      <c r="DP619" s="19"/>
      <c r="DQ619" s="19"/>
      <c r="DR619" s="19"/>
      <c r="DS619" s="19"/>
    </row>
    <row r="620" spans="1:123" x14ac:dyDescent="0.2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BX620" s="19"/>
      <c r="BY620" s="19"/>
      <c r="BZ620" s="19"/>
      <c r="CA620" s="19"/>
      <c r="CB620" s="19"/>
      <c r="CC620" s="19"/>
      <c r="CD620" s="19"/>
      <c r="CE620" s="19"/>
      <c r="CF620" s="19"/>
      <c r="CG620" s="19"/>
      <c r="CH620" s="19"/>
      <c r="CI620" s="19"/>
      <c r="CJ620" s="19"/>
      <c r="CK620" s="19"/>
      <c r="CL620" s="19"/>
      <c r="CM620" s="19"/>
      <c r="CN620" s="19"/>
      <c r="CO620" s="19"/>
      <c r="CP620" s="19"/>
      <c r="CQ620" s="19"/>
      <c r="CR620" s="19"/>
      <c r="CS620" s="19"/>
      <c r="CT620" s="19"/>
      <c r="CU620" s="19"/>
      <c r="CV620" s="19"/>
      <c r="CW620" s="19"/>
      <c r="CX620" s="19"/>
      <c r="CY620" s="19"/>
      <c r="CZ620" s="19"/>
      <c r="DA620" s="19"/>
      <c r="DB620" s="19"/>
      <c r="DC620" s="19"/>
      <c r="DD620" s="19"/>
      <c r="DE620" s="19"/>
      <c r="DF620" s="19"/>
      <c r="DG620" s="19"/>
      <c r="DH620" s="19"/>
      <c r="DI620" s="19"/>
      <c r="DJ620" s="19"/>
      <c r="DK620" s="19"/>
      <c r="DL620" s="19"/>
      <c r="DM620" s="19"/>
      <c r="DN620" s="19"/>
      <c r="DO620" s="19"/>
      <c r="DP620" s="19"/>
      <c r="DQ620" s="19"/>
      <c r="DR620" s="19"/>
      <c r="DS620" s="19"/>
    </row>
    <row r="621" spans="1:123" x14ac:dyDescent="0.2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BX621" s="19"/>
      <c r="BY621" s="19"/>
      <c r="BZ621" s="19"/>
      <c r="CA621" s="19"/>
      <c r="CB621" s="19"/>
      <c r="CC621" s="19"/>
      <c r="CD621" s="19"/>
      <c r="CE621" s="19"/>
      <c r="CF621" s="19"/>
      <c r="CG621" s="19"/>
      <c r="CH621" s="19"/>
      <c r="CI621" s="19"/>
      <c r="CJ621" s="19"/>
      <c r="CK621" s="19"/>
      <c r="CL621" s="19"/>
      <c r="CM621" s="19"/>
      <c r="CN621" s="19"/>
      <c r="CO621" s="19"/>
      <c r="CP621" s="19"/>
      <c r="CQ621" s="19"/>
      <c r="CR621" s="19"/>
      <c r="CS621" s="19"/>
      <c r="CT621" s="19"/>
      <c r="CU621" s="19"/>
      <c r="CV621" s="19"/>
      <c r="CW621" s="19"/>
      <c r="CX621" s="19"/>
      <c r="CY621" s="19"/>
      <c r="CZ621" s="19"/>
      <c r="DA621" s="19"/>
      <c r="DB621" s="19"/>
      <c r="DC621" s="19"/>
      <c r="DD621" s="19"/>
      <c r="DE621" s="19"/>
      <c r="DF621" s="19"/>
      <c r="DG621" s="19"/>
      <c r="DH621" s="19"/>
      <c r="DI621" s="19"/>
      <c r="DJ621" s="19"/>
      <c r="DK621" s="19"/>
      <c r="DL621" s="19"/>
      <c r="DM621" s="19"/>
      <c r="DN621" s="19"/>
      <c r="DO621" s="19"/>
      <c r="DP621" s="19"/>
      <c r="DQ621" s="19"/>
      <c r="DR621" s="19"/>
      <c r="DS621" s="19"/>
    </row>
    <row r="622" spans="1:123" x14ac:dyDescent="0.2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BX622" s="19"/>
      <c r="BY622" s="19"/>
      <c r="BZ622" s="19"/>
      <c r="CA622" s="19"/>
      <c r="CB622" s="19"/>
      <c r="CC622" s="19"/>
      <c r="CD622" s="19"/>
      <c r="CE622" s="19"/>
      <c r="CF622" s="19"/>
      <c r="CG622" s="19"/>
      <c r="CH622" s="19"/>
      <c r="CI622" s="19"/>
      <c r="CJ622" s="19"/>
      <c r="CK622" s="19"/>
      <c r="CL622" s="19"/>
      <c r="CM622" s="19"/>
      <c r="CN622" s="19"/>
      <c r="CO622" s="19"/>
      <c r="CP622" s="19"/>
      <c r="CQ622" s="19"/>
      <c r="CR622" s="19"/>
      <c r="CS622" s="19"/>
      <c r="CT622" s="19"/>
      <c r="CU622" s="19"/>
      <c r="CV622" s="19"/>
      <c r="CW622" s="19"/>
      <c r="CX622" s="19"/>
      <c r="CY622" s="19"/>
      <c r="CZ622" s="19"/>
      <c r="DA622" s="19"/>
      <c r="DB622" s="19"/>
      <c r="DC622" s="19"/>
      <c r="DD622" s="19"/>
      <c r="DE622" s="19"/>
      <c r="DF622" s="19"/>
      <c r="DG622" s="19"/>
      <c r="DH622" s="19"/>
      <c r="DI622" s="19"/>
      <c r="DJ622" s="19"/>
      <c r="DK622" s="19"/>
      <c r="DL622" s="19"/>
      <c r="DM622" s="19"/>
      <c r="DN622" s="19"/>
      <c r="DO622" s="19"/>
      <c r="DP622" s="19"/>
      <c r="DQ622" s="19"/>
      <c r="DR622" s="19"/>
      <c r="DS622" s="19"/>
    </row>
    <row r="623" spans="1:123" x14ac:dyDescent="0.2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BX623" s="19"/>
      <c r="BY623" s="19"/>
      <c r="BZ623" s="19"/>
      <c r="CA623" s="19"/>
      <c r="CB623" s="19"/>
      <c r="CC623" s="19"/>
      <c r="CD623" s="19"/>
      <c r="CE623" s="19"/>
      <c r="CF623" s="19"/>
      <c r="CG623" s="19"/>
      <c r="CH623" s="19"/>
      <c r="CI623" s="19"/>
      <c r="CJ623" s="19"/>
      <c r="CK623" s="19"/>
      <c r="CL623" s="19"/>
      <c r="CM623" s="19"/>
      <c r="CN623" s="19"/>
      <c r="CO623" s="19"/>
      <c r="CP623" s="19"/>
      <c r="CQ623" s="19"/>
      <c r="CR623" s="19"/>
      <c r="CS623" s="19"/>
      <c r="CT623" s="19"/>
      <c r="CU623" s="19"/>
      <c r="CV623" s="19"/>
      <c r="CW623" s="19"/>
      <c r="CX623" s="19"/>
      <c r="CY623" s="19"/>
      <c r="CZ623" s="19"/>
      <c r="DA623" s="19"/>
      <c r="DB623" s="19"/>
      <c r="DC623" s="19"/>
      <c r="DD623" s="19"/>
      <c r="DE623" s="19"/>
      <c r="DF623" s="19"/>
      <c r="DG623" s="19"/>
      <c r="DH623" s="19"/>
      <c r="DI623" s="19"/>
      <c r="DJ623" s="19"/>
      <c r="DK623" s="19"/>
      <c r="DL623" s="19"/>
      <c r="DM623" s="19"/>
      <c r="DN623" s="19"/>
      <c r="DO623" s="19"/>
      <c r="DP623" s="19"/>
      <c r="DQ623" s="19"/>
      <c r="DR623" s="19"/>
      <c r="DS623" s="19"/>
    </row>
    <row r="624" spans="1:123" x14ac:dyDescent="0.2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BX624" s="19"/>
      <c r="BY624" s="19"/>
      <c r="BZ624" s="19"/>
      <c r="CA624" s="19"/>
      <c r="CB624" s="19"/>
      <c r="CC624" s="19"/>
      <c r="CD624" s="19"/>
      <c r="CE624" s="19"/>
      <c r="CF624" s="19"/>
      <c r="CG624" s="19"/>
      <c r="CH624" s="19"/>
      <c r="CI624" s="19"/>
      <c r="CJ624" s="19"/>
      <c r="CK624" s="19"/>
      <c r="CL624" s="19"/>
      <c r="CM624" s="19"/>
      <c r="CN624" s="19"/>
      <c r="CO624" s="19"/>
      <c r="CP624" s="19"/>
      <c r="CQ624" s="19"/>
      <c r="CR624" s="19"/>
      <c r="CS624" s="19"/>
      <c r="CT624" s="19"/>
      <c r="CU624" s="19"/>
      <c r="CV624" s="19"/>
      <c r="CW624" s="19"/>
      <c r="CX624" s="19"/>
      <c r="CY624" s="19"/>
      <c r="CZ624" s="19"/>
      <c r="DA624" s="19"/>
      <c r="DB624" s="19"/>
      <c r="DC624" s="19"/>
      <c r="DD624" s="19"/>
      <c r="DE624" s="19"/>
      <c r="DF624" s="19"/>
      <c r="DG624" s="19"/>
      <c r="DH624" s="19"/>
      <c r="DI624" s="19"/>
      <c r="DJ624" s="19"/>
      <c r="DK624" s="19"/>
      <c r="DL624" s="19"/>
      <c r="DM624" s="19"/>
      <c r="DN624" s="19"/>
      <c r="DO624" s="19"/>
      <c r="DP624" s="19"/>
      <c r="DQ624" s="19"/>
      <c r="DR624" s="19"/>
      <c r="DS624" s="19"/>
    </row>
    <row r="625" spans="1:123" x14ac:dyDescent="0.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BX625" s="19"/>
      <c r="BY625" s="19"/>
      <c r="BZ625" s="19"/>
      <c r="CA625" s="19"/>
      <c r="CB625" s="19"/>
      <c r="CC625" s="19"/>
      <c r="CD625" s="19"/>
      <c r="CE625" s="19"/>
      <c r="CF625" s="19"/>
      <c r="CG625" s="19"/>
      <c r="CH625" s="19"/>
      <c r="CI625" s="19"/>
      <c r="CJ625" s="19"/>
      <c r="CK625" s="19"/>
      <c r="CL625" s="19"/>
      <c r="CM625" s="19"/>
      <c r="CN625" s="19"/>
      <c r="CO625" s="19"/>
      <c r="CP625" s="19"/>
      <c r="CQ625" s="19"/>
      <c r="CR625" s="19"/>
      <c r="CS625" s="19"/>
      <c r="CT625" s="19"/>
      <c r="CU625" s="19"/>
      <c r="CV625" s="19"/>
      <c r="CW625" s="19"/>
      <c r="CX625" s="19"/>
      <c r="CY625" s="19"/>
      <c r="CZ625" s="19"/>
      <c r="DA625" s="19"/>
      <c r="DB625" s="19"/>
      <c r="DC625" s="19"/>
      <c r="DD625" s="19"/>
      <c r="DE625" s="19"/>
      <c r="DF625" s="19"/>
      <c r="DG625" s="19"/>
      <c r="DH625" s="19"/>
      <c r="DI625" s="19"/>
      <c r="DJ625" s="19"/>
      <c r="DK625" s="19"/>
      <c r="DL625" s="19"/>
      <c r="DM625" s="19"/>
      <c r="DN625" s="19"/>
      <c r="DO625" s="19"/>
      <c r="DP625" s="19"/>
      <c r="DQ625" s="19"/>
      <c r="DR625" s="19"/>
      <c r="DS625" s="19"/>
    </row>
    <row r="626" spans="1:123" x14ac:dyDescent="0.2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BX626" s="19"/>
      <c r="BY626" s="19"/>
      <c r="BZ626" s="19"/>
      <c r="CA626" s="19"/>
      <c r="CB626" s="19"/>
      <c r="CC626" s="19"/>
      <c r="CD626" s="19"/>
      <c r="CE626" s="19"/>
      <c r="CF626" s="19"/>
      <c r="CG626" s="19"/>
      <c r="CH626" s="19"/>
      <c r="CI626" s="19"/>
      <c r="CJ626" s="19"/>
      <c r="CK626" s="19"/>
      <c r="CL626" s="19"/>
      <c r="CM626" s="19"/>
      <c r="CN626" s="19"/>
      <c r="CO626" s="19"/>
      <c r="CP626" s="19"/>
      <c r="CQ626" s="19"/>
      <c r="CR626" s="19"/>
      <c r="CS626" s="19"/>
      <c r="CT626" s="19"/>
      <c r="CU626" s="19"/>
      <c r="CV626" s="19"/>
      <c r="CW626" s="19"/>
      <c r="CX626" s="19"/>
      <c r="CY626" s="19"/>
      <c r="CZ626" s="19"/>
      <c r="DA626" s="19"/>
      <c r="DB626" s="19"/>
      <c r="DC626" s="19"/>
      <c r="DD626" s="19"/>
      <c r="DE626" s="19"/>
      <c r="DF626" s="19"/>
      <c r="DG626" s="19"/>
      <c r="DH626" s="19"/>
      <c r="DI626" s="19"/>
      <c r="DJ626" s="19"/>
      <c r="DK626" s="19"/>
      <c r="DL626" s="19"/>
      <c r="DM626" s="19"/>
      <c r="DN626" s="19"/>
      <c r="DO626" s="19"/>
      <c r="DP626" s="19"/>
      <c r="DQ626" s="19"/>
      <c r="DR626" s="19"/>
      <c r="DS626" s="19"/>
    </row>
    <row r="627" spans="1:123" x14ac:dyDescent="0.2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BX627" s="19"/>
      <c r="BY627" s="19"/>
      <c r="BZ627" s="19"/>
      <c r="CA627" s="19"/>
      <c r="CB627" s="19"/>
      <c r="CC627" s="19"/>
      <c r="CD627" s="19"/>
      <c r="CE627" s="19"/>
      <c r="CF627" s="19"/>
      <c r="CG627" s="19"/>
      <c r="CH627" s="19"/>
      <c r="CI627" s="19"/>
      <c r="CJ627" s="19"/>
      <c r="CK627" s="19"/>
      <c r="CL627" s="19"/>
      <c r="CM627" s="19"/>
      <c r="CN627" s="19"/>
      <c r="CO627" s="19"/>
      <c r="CP627" s="19"/>
      <c r="CQ627" s="19"/>
      <c r="CR627" s="19"/>
      <c r="CS627" s="19"/>
      <c r="CT627" s="19"/>
      <c r="CU627" s="19"/>
      <c r="CV627" s="19"/>
      <c r="CW627" s="19"/>
      <c r="CX627" s="19"/>
      <c r="CY627" s="19"/>
      <c r="CZ627" s="19"/>
      <c r="DA627" s="19"/>
      <c r="DB627" s="19"/>
      <c r="DC627" s="19"/>
      <c r="DD627" s="19"/>
      <c r="DE627" s="19"/>
      <c r="DF627" s="19"/>
      <c r="DG627" s="19"/>
      <c r="DH627" s="19"/>
      <c r="DI627" s="19"/>
      <c r="DJ627" s="19"/>
      <c r="DK627" s="19"/>
      <c r="DL627" s="19"/>
      <c r="DM627" s="19"/>
      <c r="DN627" s="19"/>
      <c r="DO627" s="19"/>
      <c r="DP627" s="19"/>
      <c r="DQ627" s="19"/>
      <c r="DR627" s="19"/>
      <c r="DS627" s="19"/>
    </row>
    <row r="628" spans="1:123" x14ac:dyDescent="0.2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BX628" s="19"/>
      <c r="BY628" s="19"/>
      <c r="BZ628" s="19"/>
      <c r="CA628" s="19"/>
      <c r="CB628" s="19"/>
      <c r="CC628" s="19"/>
      <c r="CD628" s="19"/>
      <c r="CE628" s="19"/>
      <c r="CF628" s="19"/>
      <c r="CG628" s="19"/>
      <c r="CH628" s="19"/>
      <c r="CI628" s="19"/>
      <c r="CJ628" s="19"/>
      <c r="CK628" s="19"/>
      <c r="CL628" s="19"/>
      <c r="CM628" s="19"/>
      <c r="CN628" s="19"/>
      <c r="CO628" s="19"/>
      <c r="CP628" s="19"/>
      <c r="CQ628" s="19"/>
      <c r="CR628" s="19"/>
      <c r="CS628" s="19"/>
      <c r="CT628" s="19"/>
      <c r="CU628" s="19"/>
      <c r="CV628" s="19"/>
      <c r="CW628" s="19"/>
      <c r="CX628" s="19"/>
      <c r="CY628" s="19"/>
      <c r="CZ628" s="19"/>
      <c r="DA628" s="19"/>
      <c r="DB628" s="19"/>
      <c r="DC628" s="19"/>
      <c r="DD628" s="19"/>
      <c r="DE628" s="19"/>
      <c r="DF628" s="19"/>
      <c r="DG628" s="19"/>
      <c r="DH628" s="19"/>
      <c r="DI628" s="19"/>
      <c r="DJ628" s="19"/>
      <c r="DK628" s="19"/>
      <c r="DL628" s="19"/>
      <c r="DM628" s="19"/>
      <c r="DN628" s="19"/>
      <c r="DO628" s="19"/>
      <c r="DP628" s="19"/>
      <c r="DQ628" s="19"/>
      <c r="DR628" s="19"/>
      <c r="DS628" s="19"/>
    </row>
    <row r="629" spans="1:123" x14ac:dyDescent="0.2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BX629" s="19"/>
      <c r="BY629" s="19"/>
      <c r="BZ629" s="19"/>
      <c r="CA629" s="19"/>
      <c r="CB629" s="19"/>
      <c r="CC629" s="19"/>
      <c r="CD629" s="19"/>
      <c r="CE629" s="19"/>
      <c r="CF629" s="19"/>
      <c r="CG629" s="19"/>
      <c r="CH629" s="19"/>
      <c r="CI629" s="19"/>
      <c r="CJ629" s="19"/>
      <c r="CK629" s="19"/>
      <c r="CL629" s="19"/>
      <c r="CM629" s="19"/>
      <c r="CN629" s="19"/>
      <c r="CO629" s="19"/>
      <c r="CP629" s="19"/>
      <c r="CQ629" s="19"/>
      <c r="CR629" s="19"/>
      <c r="CS629" s="19"/>
      <c r="CT629" s="19"/>
      <c r="CU629" s="19"/>
      <c r="CV629" s="19"/>
      <c r="CW629" s="19"/>
      <c r="CX629" s="19"/>
      <c r="CY629" s="19"/>
      <c r="CZ629" s="19"/>
      <c r="DA629" s="19"/>
      <c r="DB629" s="19"/>
      <c r="DC629" s="19"/>
      <c r="DD629" s="19"/>
      <c r="DE629" s="19"/>
      <c r="DF629" s="19"/>
      <c r="DG629" s="19"/>
      <c r="DH629" s="19"/>
      <c r="DI629" s="19"/>
      <c r="DJ629" s="19"/>
      <c r="DK629" s="19"/>
      <c r="DL629" s="19"/>
      <c r="DM629" s="19"/>
      <c r="DN629" s="19"/>
      <c r="DO629" s="19"/>
      <c r="DP629" s="19"/>
      <c r="DQ629" s="19"/>
      <c r="DR629" s="19"/>
      <c r="DS629" s="19"/>
    </row>
    <row r="630" spans="1:123" x14ac:dyDescent="0.2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BX630" s="19"/>
      <c r="BY630" s="19"/>
      <c r="BZ630" s="19"/>
      <c r="CA630" s="19"/>
      <c r="CB630" s="19"/>
      <c r="CC630" s="19"/>
      <c r="CD630" s="19"/>
      <c r="CE630" s="19"/>
      <c r="CF630" s="19"/>
      <c r="CG630" s="19"/>
      <c r="CH630" s="19"/>
      <c r="CI630" s="19"/>
      <c r="CJ630" s="19"/>
      <c r="CK630" s="19"/>
      <c r="CL630" s="19"/>
      <c r="CM630" s="19"/>
      <c r="CN630" s="19"/>
      <c r="CO630" s="19"/>
      <c r="CP630" s="19"/>
      <c r="CQ630" s="19"/>
      <c r="CR630" s="19"/>
      <c r="CS630" s="19"/>
      <c r="CT630" s="19"/>
      <c r="CU630" s="19"/>
      <c r="CV630" s="19"/>
      <c r="CW630" s="19"/>
      <c r="CX630" s="19"/>
      <c r="CY630" s="19"/>
      <c r="CZ630" s="19"/>
      <c r="DA630" s="19"/>
      <c r="DB630" s="19"/>
      <c r="DC630" s="19"/>
      <c r="DD630" s="19"/>
      <c r="DE630" s="19"/>
      <c r="DF630" s="19"/>
      <c r="DG630" s="19"/>
      <c r="DH630" s="19"/>
      <c r="DI630" s="19"/>
      <c r="DJ630" s="19"/>
      <c r="DK630" s="19"/>
      <c r="DL630" s="19"/>
      <c r="DM630" s="19"/>
      <c r="DN630" s="19"/>
      <c r="DO630" s="19"/>
      <c r="DP630" s="19"/>
      <c r="DQ630" s="19"/>
      <c r="DR630" s="19"/>
      <c r="DS630" s="19"/>
    </row>
    <row r="631" spans="1:123" x14ac:dyDescent="0.2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BX631" s="19"/>
      <c r="BY631" s="19"/>
      <c r="BZ631" s="19"/>
      <c r="CA631" s="19"/>
      <c r="CB631" s="19"/>
      <c r="CC631" s="19"/>
      <c r="CD631" s="19"/>
      <c r="CE631" s="19"/>
      <c r="CF631" s="19"/>
      <c r="CG631" s="19"/>
      <c r="CH631" s="19"/>
      <c r="CI631" s="19"/>
      <c r="CJ631" s="19"/>
      <c r="CK631" s="19"/>
      <c r="CL631" s="19"/>
      <c r="CM631" s="19"/>
      <c r="CN631" s="19"/>
      <c r="CO631" s="19"/>
      <c r="CP631" s="19"/>
      <c r="CQ631" s="19"/>
      <c r="CR631" s="19"/>
      <c r="CS631" s="19"/>
      <c r="CT631" s="19"/>
      <c r="CU631" s="19"/>
      <c r="CV631" s="19"/>
      <c r="CW631" s="19"/>
      <c r="CX631" s="19"/>
      <c r="CY631" s="19"/>
      <c r="CZ631" s="19"/>
      <c r="DA631" s="19"/>
      <c r="DB631" s="19"/>
      <c r="DC631" s="19"/>
      <c r="DD631" s="19"/>
      <c r="DE631" s="19"/>
      <c r="DF631" s="19"/>
      <c r="DG631" s="19"/>
      <c r="DH631" s="19"/>
      <c r="DI631" s="19"/>
      <c r="DJ631" s="19"/>
      <c r="DK631" s="19"/>
      <c r="DL631" s="19"/>
      <c r="DM631" s="19"/>
      <c r="DN631" s="19"/>
      <c r="DO631" s="19"/>
      <c r="DP631" s="19"/>
      <c r="DQ631" s="19"/>
      <c r="DR631" s="19"/>
      <c r="DS631" s="19"/>
    </row>
    <row r="632" spans="1:123" x14ac:dyDescent="0.2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BX632" s="19"/>
      <c r="BY632" s="19"/>
      <c r="BZ632" s="19"/>
      <c r="CA632" s="19"/>
      <c r="CB632" s="19"/>
      <c r="CC632" s="19"/>
      <c r="CD632" s="19"/>
      <c r="CE632" s="19"/>
      <c r="CF632" s="19"/>
      <c r="CG632" s="19"/>
      <c r="CH632" s="19"/>
      <c r="CI632" s="19"/>
      <c r="CJ632" s="19"/>
      <c r="CK632" s="19"/>
      <c r="CL632" s="19"/>
      <c r="CM632" s="19"/>
      <c r="CN632" s="19"/>
      <c r="CO632" s="19"/>
      <c r="CP632" s="19"/>
      <c r="CQ632" s="19"/>
      <c r="CR632" s="19"/>
      <c r="CS632" s="19"/>
      <c r="CT632" s="19"/>
      <c r="CU632" s="19"/>
      <c r="CV632" s="19"/>
      <c r="CW632" s="19"/>
      <c r="CX632" s="19"/>
      <c r="CY632" s="19"/>
      <c r="CZ632" s="19"/>
      <c r="DA632" s="19"/>
      <c r="DB632" s="19"/>
      <c r="DC632" s="19"/>
      <c r="DD632" s="19"/>
      <c r="DE632" s="19"/>
      <c r="DF632" s="19"/>
      <c r="DG632" s="19"/>
      <c r="DH632" s="19"/>
      <c r="DI632" s="19"/>
      <c r="DJ632" s="19"/>
      <c r="DK632" s="19"/>
      <c r="DL632" s="19"/>
      <c r="DM632" s="19"/>
      <c r="DN632" s="19"/>
      <c r="DO632" s="19"/>
      <c r="DP632" s="19"/>
      <c r="DQ632" s="19"/>
      <c r="DR632" s="19"/>
      <c r="DS632" s="19"/>
    </row>
    <row r="633" spans="1:123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BX633" s="19"/>
      <c r="BY633" s="19"/>
      <c r="BZ633" s="19"/>
      <c r="CA633" s="19"/>
      <c r="CB633" s="19"/>
      <c r="CC633" s="19"/>
      <c r="CD633" s="19"/>
      <c r="CE633" s="19"/>
      <c r="CF633" s="19"/>
      <c r="CG633" s="19"/>
      <c r="CH633" s="19"/>
      <c r="CI633" s="19"/>
      <c r="CJ633" s="19"/>
      <c r="CK633" s="19"/>
      <c r="CL633" s="19"/>
      <c r="CM633" s="19"/>
      <c r="CN633" s="19"/>
      <c r="CO633" s="19"/>
      <c r="CP633" s="19"/>
      <c r="CQ633" s="19"/>
      <c r="CR633" s="19"/>
      <c r="CS633" s="19"/>
      <c r="CT633" s="19"/>
      <c r="CU633" s="19"/>
      <c r="CV633" s="19"/>
      <c r="CW633" s="19"/>
      <c r="CX633" s="19"/>
      <c r="CY633" s="19"/>
      <c r="CZ633" s="19"/>
      <c r="DA633" s="19"/>
      <c r="DB633" s="19"/>
      <c r="DC633" s="19"/>
      <c r="DD633" s="19"/>
      <c r="DE633" s="19"/>
      <c r="DF633" s="19"/>
      <c r="DG633" s="19"/>
      <c r="DH633" s="19"/>
      <c r="DI633" s="19"/>
      <c r="DJ633" s="19"/>
      <c r="DK633" s="19"/>
      <c r="DL633" s="19"/>
      <c r="DM633" s="19"/>
      <c r="DN633" s="19"/>
      <c r="DO633" s="19"/>
      <c r="DP633" s="19"/>
      <c r="DQ633" s="19"/>
      <c r="DR633" s="19"/>
      <c r="DS633" s="19"/>
    </row>
    <row r="634" spans="1:123" x14ac:dyDescent="0.2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BX634" s="19"/>
      <c r="BY634" s="19"/>
      <c r="BZ634" s="19"/>
      <c r="CA634" s="19"/>
      <c r="CB634" s="19"/>
      <c r="CC634" s="19"/>
      <c r="CD634" s="19"/>
      <c r="CE634" s="19"/>
      <c r="CF634" s="19"/>
      <c r="CG634" s="19"/>
      <c r="CH634" s="19"/>
      <c r="CI634" s="19"/>
      <c r="CJ634" s="19"/>
      <c r="CK634" s="19"/>
      <c r="CL634" s="19"/>
      <c r="CM634" s="19"/>
      <c r="CN634" s="19"/>
      <c r="CO634" s="19"/>
      <c r="CP634" s="19"/>
      <c r="CQ634" s="19"/>
      <c r="CR634" s="19"/>
      <c r="CS634" s="19"/>
      <c r="CT634" s="19"/>
      <c r="CU634" s="19"/>
      <c r="CV634" s="19"/>
      <c r="CW634" s="19"/>
      <c r="CX634" s="19"/>
      <c r="CY634" s="19"/>
      <c r="CZ634" s="19"/>
      <c r="DA634" s="19"/>
      <c r="DB634" s="19"/>
      <c r="DC634" s="19"/>
      <c r="DD634" s="19"/>
      <c r="DE634" s="19"/>
      <c r="DF634" s="19"/>
      <c r="DG634" s="19"/>
      <c r="DH634" s="19"/>
      <c r="DI634" s="19"/>
      <c r="DJ634" s="19"/>
      <c r="DK634" s="19"/>
      <c r="DL634" s="19"/>
      <c r="DM634" s="19"/>
      <c r="DN634" s="19"/>
      <c r="DO634" s="19"/>
      <c r="DP634" s="19"/>
      <c r="DQ634" s="19"/>
      <c r="DR634" s="19"/>
      <c r="DS634" s="19"/>
    </row>
    <row r="635" spans="1:123" x14ac:dyDescent="0.2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BX635" s="19"/>
      <c r="BY635" s="19"/>
      <c r="BZ635" s="19"/>
      <c r="CA635" s="19"/>
      <c r="CB635" s="19"/>
      <c r="CC635" s="19"/>
      <c r="CD635" s="19"/>
      <c r="CE635" s="19"/>
      <c r="CF635" s="19"/>
      <c r="CG635" s="19"/>
      <c r="CH635" s="19"/>
      <c r="CI635" s="19"/>
      <c r="CJ635" s="19"/>
      <c r="CK635" s="19"/>
      <c r="CL635" s="19"/>
      <c r="CM635" s="19"/>
      <c r="CN635" s="19"/>
      <c r="CO635" s="19"/>
      <c r="CP635" s="19"/>
      <c r="CQ635" s="19"/>
      <c r="CR635" s="19"/>
      <c r="CS635" s="19"/>
      <c r="CT635" s="19"/>
      <c r="CU635" s="19"/>
      <c r="CV635" s="19"/>
      <c r="CW635" s="19"/>
      <c r="CX635" s="19"/>
      <c r="CY635" s="19"/>
      <c r="CZ635" s="19"/>
      <c r="DA635" s="19"/>
      <c r="DB635" s="19"/>
      <c r="DC635" s="19"/>
      <c r="DD635" s="19"/>
      <c r="DE635" s="19"/>
      <c r="DF635" s="19"/>
      <c r="DG635" s="19"/>
      <c r="DH635" s="19"/>
      <c r="DI635" s="19"/>
      <c r="DJ635" s="19"/>
      <c r="DK635" s="19"/>
      <c r="DL635" s="19"/>
      <c r="DM635" s="19"/>
      <c r="DN635" s="19"/>
      <c r="DO635" s="19"/>
      <c r="DP635" s="19"/>
      <c r="DQ635" s="19"/>
      <c r="DR635" s="19"/>
      <c r="DS635" s="19"/>
    </row>
    <row r="636" spans="1:123" x14ac:dyDescent="0.2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BX636" s="19"/>
      <c r="BY636" s="19"/>
      <c r="BZ636" s="19"/>
      <c r="CA636" s="19"/>
      <c r="CB636" s="19"/>
      <c r="CC636" s="19"/>
      <c r="CD636" s="19"/>
      <c r="CE636" s="19"/>
      <c r="CF636" s="19"/>
      <c r="CG636" s="19"/>
      <c r="CH636" s="19"/>
      <c r="CI636" s="19"/>
      <c r="CJ636" s="19"/>
      <c r="CK636" s="19"/>
      <c r="CL636" s="19"/>
      <c r="CM636" s="19"/>
      <c r="CN636" s="19"/>
      <c r="CO636" s="19"/>
      <c r="CP636" s="19"/>
      <c r="CQ636" s="19"/>
      <c r="CR636" s="19"/>
      <c r="CS636" s="19"/>
      <c r="CT636" s="19"/>
      <c r="CU636" s="19"/>
      <c r="CV636" s="19"/>
      <c r="CW636" s="19"/>
      <c r="CX636" s="19"/>
      <c r="CY636" s="19"/>
      <c r="CZ636" s="19"/>
      <c r="DA636" s="19"/>
      <c r="DB636" s="19"/>
      <c r="DC636" s="19"/>
      <c r="DD636" s="19"/>
      <c r="DE636" s="19"/>
      <c r="DF636" s="19"/>
      <c r="DG636" s="19"/>
      <c r="DH636" s="19"/>
      <c r="DI636" s="19"/>
      <c r="DJ636" s="19"/>
      <c r="DK636" s="19"/>
      <c r="DL636" s="19"/>
      <c r="DM636" s="19"/>
      <c r="DN636" s="19"/>
      <c r="DO636" s="19"/>
      <c r="DP636" s="19"/>
      <c r="DQ636" s="19"/>
      <c r="DR636" s="19"/>
      <c r="DS636" s="19"/>
    </row>
    <row r="637" spans="1:123" x14ac:dyDescent="0.2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BX637" s="19"/>
      <c r="BY637" s="19"/>
      <c r="BZ637" s="19"/>
      <c r="CA637" s="19"/>
      <c r="CB637" s="19"/>
      <c r="CC637" s="19"/>
      <c r="CD637" s="19"/>
      <c r="CE637" s="19"/>
      <c r="CF637" s="19"/>
      <c r="CG637" s="19"/>
      <c r="CH637" s="19"/>
      <c r="CI637" s="19"/>
      <c r="CJ637" s="19"/>
      <c r="CK637" s="19"/>
      <c r="CL637" s="19"/>
      <c r="CM637" s="19"/>
      <c r="CN637" s="19"/>
      <c r="CO637" s="19"/>
      <c r="CP637" s="19"/>
      <c r="CQ637" s="19"/>
      <c r="CR637" s="19"/>
      <c r="CS637" s="19"/>
      <c r="CT637" s="19"/>
      <c r="CU637" s="19"/>
      <c r="CV637" s="19"/>
      <c r="CW637" s="19"/>
      <c r="CX637" s="19"/>
      <c r="CY637" s="19"/>
      <c r="CZ637" s="19"/>
      <c r="DA637" s="19"/>
      <c r="DB637" s="19"/>
      <c r="DC637" s="19"/>
      <c r="DD637" s="19"/>
      <c r="DE637" s="19"/>
      <c r="DF637" s="19"/>
      <c r="DG637" s="19"/>
      <c r="DH637" s="19"/>
      <c r="DI637" s="19"/>
      <c r="DJ637" s="19"/>
      <c r="DK637" s="19"/>
      <c r="DL637" s="19"/>
      <c r="DM637" s="19"/>
      <c r="DN637" s="19"/>
      <c r="DO637" s="19"/>
      <c r="DP637" s="19"/>
      <c r="DQ637" s="19"/>
      <c r="DR637" s="19"/>
      <c r="DS637" s="19"/>
    </row>
    <row r="638" spans="1:123" x14ac:dyDescent="0.2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BX638" s="19"/>
      <c r="BY638" s="19"/>
      <c r="BZ638" s="19"/>
      <c r="CA638" s="19"/>
      <c r="CB638" s="19"/>
      <c r="CC638" s="19"/>
      <c r="CD638" s="19"/>
      <c r="CE638" s="19"/>
      <c r="CF638" s="19"/>
      <c r="CG638" s="19"/>
      <c r="CH638" s="19"/>
      <c r="CI638" s="19"/>
      <c r="CJ638" s="19"/>
      <c r="CK638" s="19"/>
      <c r="CL638" s="19"/>
      <c r="CM638" s="19"/>
      <c r="CN638" s="19"/>
      <c r="CO638" s="19"/>
      <c r="CP638" s="19"/>
      <c r="CQ638" s="19"/>
      <c r="CR638" s="19"/>
      <c r="CS638" s="19"/>
      <c r="CT638" s="19"/>
      <c r="CU638" s="19"/>
      <c r="CV638" s="19"/>
      <c r="CW638" s="19"/>
      <c r="CX638" s="19"/>
      <c r="CY638" s="19"/>
      <c r="CZ638" s="19"/>
      <c r="DA638" s="19"/>
      <c r="DB638" s="19"/>
      <c r="DC638" s="19"/>
      <c r="DD638" s="19"/>
      <c r="DE638" s="19"/>
      <c r="DF638" s="19"/>
      <c r="DG638" s="19"/>
      <c r="DH638" s="19"/>
      <c r="DI638" s="19"/>
      <c r="DJ638" s="19"/>
      <c r="DK638" s="19"/>
      <c r="DL638" s="19"/>
      <c r="DM638" s="19"/>
      <c r="DN638" s="19"/>
      <c r="DO638" s="19"/>
      <c r="DP638" s="19"/>
      <c r="DQ638" s="19"/>
      <c r="DR638" s="19"/>
      <c r="DS638" s="19"/>
    </row>
    <row r="639" spans="1:123" x14ac:dyDescent="0.2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BX639" s="19"/>
      <c r="BY639" s="19"/>
      <c r="BZ639" s="19"/>
      <c r="CA639" s="19"/>
      <c r="CB639" s="19"/>
      <c r="CC639" s="19"/>
      <c r="CD639" s="19"/>
      <c r="CE639" s="19"/>
      <c r="CF639" s="19"/>
      <c r="CG639" s="19"/>
      <c r="CH639" s="19"/>
      <c r="CI639" s="19"/>
      <c r="CJ639" s="19"/>
      <c r="CK639" s="19"/>
      <c r="CL639" s="19"/>
      <c r="CM639" s="19"/>
      <c r="CN639" s="19"/>
      <c r="CO639" s="19"/>
      <c r="CP639" s="19"/>
      <c r="CQ639" s="19"/>
      <c r="CR639" s="19"/>
      <c r="CS639" s="19"/>
      <c r="CT639" s="19"/>
      <c r="CU639" s="19"/>
      <c r="CV639" s="19"/>
      <c r="CW639" s="19"/>
      <c r="CX639" s="19"/>
      <c r="CY639" s="19"/>
      <c r="CZ639" s="19"/>
      <c r="DA639" s="19"/>
      <c r="DB639" s="19"/>
      <c r="DC639" s="19"/>
      <c r="DD639" s="19"/>
      <c r="DE639" s="19"/>
      <c r="DF639" s="19"/>
      <c r="DG639" s="19"/>
      <c r="DH639" s="19"/>
      <c r="DI639" s="19"/>
      <c r="DJ639" s="19"/>
      <c r="DK639" s="19"/>
      <c r="DL639" s="19"/>
      <c r="DM639" s="19"/>
      <c r="DN639" s="19"/>
      <c r="DO639" s="19"/>
      <c r="DP639" s="19"/>
      <c r="DQ639" s="19"/>
      <c r="DR639" s="19"/>
      <c r="DS639" s="19"/>
    </row>
    <row r="640" spans="1:123" x14ac:dyDescent="0.2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BX640" s="19"/>
      <c r="BY640" s="19"/>
      <c r="BZ640" s="19"/>
      <c r="CA640" s="19"/>
      <c r="CB640" s="19"/>
      <c r="CC640" s="19"/>
      <c r="CD640" s="19"/>
      <c r="CE640" s="19"/>
      <c r="CF640" s="19"/>
      <c r="CG640" s="19"/>
      <c r="CH640" s="19"/>
      <c r="CI640" s="19"/>
      <c r="CJ640" s="19"/>
      <c r="CK640" s="19"/>
      <c r="CL640" s="19"/>
      <c r="CM640" s="19"/>
      <c r="CN640" s="19"/>
      <c r="CO640" s="19"/>
      <c r="CP640" s="19"/>
      <c r="CQ640" s="19"/>
      <c r="CR640" s="19"/>
      <c r="CS640" s="19"/>
      <c r="CT640" s="19"/>
      <c r="CU640" s="19"/>
      <c r="CV640" s="19"/>
      <c r="CW640" s="19"/>
      <c r="CX640" s="19"/>
      <c r="CY640" s="19"/>
      <c r="CZ640" s="19"/>
      <c r="DA640" s="19"/>
      <c r="DB640" s="19"/>
      <c r="DC640" s="19"/>
      <c r="DD640" s="19"/>
      <c r="DE640" s="19"/>
      <c r="DF640" s="19"/>
      <c r="DG640" s="19"/>
      <c r="DH640" s="19"/>
      <c r="DI640" s="19"/>
      <c r="DJ640" s="19"/>
      <c r="DK640" s="19"/>
      <c r="DL640" s="19"/>
      <c r="DM640" s="19"/>
      <c r="DN640" s="19"/>
      <c r="DO640" s="19"/>
      <c r="DP640" s="19"/>
      <c r="DQ640" s="19"/>
      <c r="DR640" s="19"/>
      <c r="DS640" s="19"/>
    </row>
    <row r="641" spans="1:123" x14ac:dyDescent="0.2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BX641" s="19"/>
      <c r="BY641" s="19"/>
      <c r="BZ641" s="19"/>
      <c r="CA641" s="19"/>
      <c r="CB641" s="19"/>
      <c r="CC641" s="19"/>
      <c r="CD641" s="19"/>
      <c r="CE641" s="19"/>
      <c r="CF641" s="19"/>
      <c r="CG641" s="19"/>
      <c r="CH641" s="19"/>
      <c r="CI641" s="19"/>
      <c r="CJ641" s="19"/>
      <c r="CK641" s="19"/>
      <c r="CL641" s="19"/>
      <c r="CM641" s="19"/>
      <c r="CN641" s="19"/>
      <c r="CO641" s="19"/>
      <c r="CP641" s="19"/>
      <c r="CQ641" s="19"/>
      <c r="CR641" s="19"/>
      <c r="CS641" s="19"/>
      <c r="CT641" s="19"/>
      <c r="CU641" s="19"/>
      <c r="CV641" s="19"/>
      <c r="CW641" s="19"/>
      <c r="CX641" s="19"/>
      <c r="CY641" s="19"/>
      <c r="CZ641" s="19"/>
      <c r="DA641" s="19"/>
      <c r="DB641" s="19"/>
      <c r="DC641" s="19"/>
      <c r="DD641" s="19"/>
      <c r="DE641" s="19"/>
      <c r="DF641" s="19"/>
      <c r="DG641" s="19"/>
      <c r="DH641" s="19"/>
      <c r="DI641" s="19"/>
      <c r="DJ641" s="19"/>
      <c r="DK641" s="19"/>
      <c r="DL641" s="19"/>
      <c r="DM641" s="19"/>
      <c r="DN641" s="19"/>
      <c r="DO641" s="19"/>
      <c r="DP641" s="19"/>
      <c r="DQ641" s="19"/>
      <c r="DR641" s="19"/>
      <c r="DS641" s="19"/>
    </row>
    <row r="642" spans="1:123" x14ac:dyDescent="0.2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BX642" s="19"/>
      <c r="BY642" s="19"/>
      <c r="BZ642" s="19"/>
      <c r="CA642" s="19"/>
      <c r="CB642" s="19"/>
      <c r="CC642" s="19"/>
      <c r="CD642" s="19"/>
      <c r="CE642" s="19"/>
      <c r="CF642" s="19"/>
      <c r="CG642" s="19"/>
      <c r="CH642" s="19"/>
      <c r="CI642" s="19"/>
      <c r="CJ642" s="19"/>
      <c r="CK642" s="19"/>
      <c r="CL642" s="19"/>
      <c r="CM642" s="19"/>
      <c r="CN642" s="19"/>
      <c r="CO642" s="19"/>
      <c r="CP642" s="19"/>
      <c r="CQ642" s="19"/>
      <c r="CR642" s="19"/>
      <c r="CS642" s="19"/>
      <c r="CT642" s="19"/>
      <c r="CU642" s="19"/>
      <c r="CV642" s="19"/>
      <c r="CW642" s="19"/>
      <c r="CX642" s="19"/>
      <c r="CY642" s="19"/>
      <c r="CZ642" s="19"/>
      <c r="DA642" s="19"/>
      <c r="DB642" s="19"/>
      <c r="DC642" s="19"/>
      <c r="DD642" s="19"/>
      <c r="DE642" s="19"/>
      <c r="DF642" s="19"/>
      <c r="DG642" s="19"/>
      <c r="DH642" s="19"/>
      <c r="DI642" s="19"/>
      <c r="DJ642" s="19"/>
      <c r="DK642" s="19"/>
      <c r="DL642" s="19"/>
      <c r="DM642" s="19"/>
      <c r="DN642" s="19"/>
      <c r="DO642" s="19"/>
      <c r="DP642" s="19"/>
      <c r="DQ642" s="19"/>
      <c r="DR642" s="19"/>
      <c r="DS642" s="19"/>
    </row>
    <row r="643" spans="1:123" x14ac:dyDescent="0.2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BX643" s="19"/>
      <c r="BY643" s="19"/>
      <c r="BZ643" s="19"/>
      <c r="CA643" s="19"/>
      <c r="CB643" s="19"/>
      <c r="CC643" s="19"/>
      <c r="CD643" s="19"/>
      <c r="CE643" s="19"/>
      <c r="CF643" s="19"/>
      <c r="CG643" s="19"/>
      <c r="CH643" s="19"/>
      <c r="CI643" s="19"/>
      <c r="CJ643" s="19"/>
      <c r="CK643" s="19"/>
      <c r="CL643" s="19"/>
      <c r="CM643" s="19"/>
      <c r="CN643" s="19"/>
      <c r="CO643" s="19"/>
      <c r="CP643" s="19"/>
      <c r="CQ643" s="19"/>
      <c r="CR643" s="19"/>
      <c r="CS643" s="19"/>
      <c r="CT643" s="19"/>
      <c r="CU643" s="19"/>
      <c r="CV643" s="19"/>
      <c r="CW643" s="19"/>
      <c r="CX643" s="19"/>
      <c r="CY643" s="19"/>
      <c r="CZ643" s="19"/>
      <c r="DA643" s="19"/>
      <c r="DB643" s="19"/>
      <c r="DC643" s="19"/>
      <c r="DD643" s="19"/>
      <c r="DE643" s="19"/>
      <c r="DF643" s="19"/>
      <c r="DG643" s="19"/>
      <c r="DH643" s="19"/>
      <c r="DI643" s="19"/>
      <c r="DJ643" s="19"/>
      <c r="DK643" s="19"/>
      <c r="DL643" s="19"/>
      <c r="DM643" s="19"/>
      <c r="DN643" s="19"/>
      <c r="DO643" s="19"/>
      <c r="DP643" s="19"/>
      <c r="DQ643" s="19"/>
      <c r="DR643" s="19"/>
      <c r="DS643" s="19"/>
    </row>
    <row r="644" spans="1:123" x14ac:dyDescent="0.2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BX644" s="19"/>
      <c r="BY644" s="19"/>
      <c r="BZ644" s="19"/>
      <c r="CA644" s="19"/>
      <c r="CB644" s="19"/>
      <c r="CC644" s="19"/>
      <c r="CD644" s="19"/>
      <c r="CE644" s="19"/>
      <c r="CF644" s="19"/>
      <c r="CG644" s="19"/>
      <c r="CH644" s="19"/>
      <c r="CI644" s="19"/>
      <c r="CJ644" s="19"/>
      <c r="CK644" s="19"/>
      <c r="CL644" s="19"/>
      <c r="CM644" s="19"/>
      <c r="CN644" s="19"/>
      <c r="CO644" s="19"/>
      <c r="CP644" s="19"/>
      <c r="CQ644" s="19"/>
      <c r="CR644" s="19"/>
      <c r="CS644" s="19"/>
      <c r="CT644" s="19"/>
      <c r="CU644" s="19"/>
      <c r="CV644" s="19"/>
      <c r="CW644" s="19"/>
      <c r="CX644" s="19"/>
      <c r="CY644" s="19"/>
      <c r="CZ644" s="19"/>
      <c r="DA644" s="19"/>
      <c r="DB644" s="19"/>
      <c r="DC644" s="19"/>
      <c r="DD644" s="19"/>
      <c r="DE644" s="19"/>
      <c r="DF644" s="19"/>
      <c r="DG644" s="19"/>
      <c r="DH644" s="19"/>
      <c r="DI644" s="19"/>
      <c r="DJ644" s="19"/>
      <c r="DK644" s="19"/>
      <c r="DL644" s="19"/>
      <c r="DM644" s="19"/>
      <c r="DN644" s="19"/>
      <c r="DO644" s="19"/>
      <c r="DP644" s="19"/>
      <c r="DQ644" s="19"/>
      <c r="DR644" s="19"/>
      <c r="DS644" s="19"/>
    </row>
    <row r="645" spans="1:123" x14ac:dyDescent="0.2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BX645" s="19"/>
      <c r="BY645" s="19"/>
      <c r="BZ645" s="19"/>
      <c r="CA645" s="19"/>
      <c r="CB645" s="19"/>
      <c r="CC645" s="19"/>
      <c r="CD645" s="19"/>
      <c r="CE645" s="19"/>
      <c r="CF645" s="19"/>
      <c r="CG645" s="19"/>
      <c r="CH645" s="19"/>
      <c r="CI645" s="19"/>
      <c r="CJ645" s="19"/>
      <c r="CK645" s="19"/>
      <c r="CL645" s="19"/>
      <c r="CM645" s="19"/>
      <c r="CN645" s="19"/>
      <c r="CO645" s="19"/>
      <c r="CP645" s="19"/>
      <c r="CQ645" s="19"/>
      <c r="CR645" s="19"/>
      <c r="CS645" s="19"/>
      <c r="CT645" s="19"/>
      <c r="CU645" s="19"/>
      <c r="CV645" s="19"/>
      <c r="CW645" s="19"/>
      <c r="CX645" s="19"/>
      <c r="CY645" s="19"/>
      <c r="CZ645" s="19"/>
      <c r="DA645" s="19"/>
      <c r="DB645" s="19"/>
      <c r="DC645" s="19"/>
      <c r="DD645" s="19"/>
      <c r="DE645" s="19"/>
      <c r="DF645" s="19"/>
      <c r="DG645" s="19"/>
      <c r="DH645" s="19"/>
      <c r="DI645" s="19"/>
      <c r="DJ645" s="19"/>
      <c r="DK645" s="19"/>
      <c r="DL645" s="19"/>
      <c r="DM645" s="19"/>
      <c r="DN645" s="19"/>
      <c r="DO645" s="19"/>
      <c r="DP645" s="19"/>
      <c r="DQ645" s="19"/>
      <c r="DR645" s="19"/>
      <c r="DS645" s="19"/>
    </row>
    <row r="646" spans="1:123" x14ac:dyDescent="0.2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BX646" s="19"/>
      <c r="BY646" s="19"/>
      <c r="BZ646" s="19"/>
      <c r="CA646" s="19"/>
      <c r="CB646" s="19"/>
      <c r="CC646" s="19"/>
      <c r="CD646" s="19"/>
      <c r="CE646" s="19"/>
      <c r="CF646" s="19"/>
      <c r="CG646" s="19"/>
      <c r="CH646" s="19"/>
      <c r="CI646" s="19"/>
      <c r="CJ646" s="19"/>
      <c r="CK646" s="19"/>
      <c r="CL646" s="19"/>
      <c r="CM646" s="19"/>
      <c r="CN646" s="19"/>
      <c r="CO646" s="19"/>
      <c r="CP646" s="19"/>
      <c r="CQ646" s="19"/>
      <c r="CR646" s="19"/>
      <c r="CS646" s="19"/>
      <c r="CT646" s="19"/>
      <c r="CU646" s="19"/>
      <c r="CV646" s="19"/>
      <c r="CW646" s="19"/>
      <c r="CX646" s="19"/>
      <c r="CY646" s="19"/>
      <c r="CZ646" s="19"/>
      <c r="DA646" s="19"/>
      <c r="DB646" s="19"/>
      <c r="DC646" s="19"/>
      <c r="DD646" s="19"/>
      <c r="DE646" s="19"/>
      <c r="DF646" s="19"/>
      <c r="DG646" s="19"/>
      <c r="DH646" s="19"/>
      <c r="DI646" s="19"/>
      <c r="DJ646" s="19"/>
      <c r="DK646" s="19"/>
      <c r="DL646" s="19"/>
      <c r="DM646" s="19"/>
      <c r="DN646" s="19"/>
      <c r="DO646" s="19"/>
      <c r="DP646" s="19"/>
      <c r="DQ646" s="19"/>
      <c r="DR646" s="19"/>
      <c r="DS646" s="19"/>
    </row>
    <row r="647" spans="1:123" x14ac:dyDescent="0.2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BX647" s="19"/>
      <c r="BY647" s="19"/>
      <c r="BZ647" s="19"/>
      <c r="CA647" s="19"/>
      <c r="CB647" s="19"/>
      <c r="CC647" s="19"/>
      <c r="CD647" s="19"/>
      <c r="CE647" s="19"/>
      <c r="CF647" s="19"/>
      <c r="CG647" s="19"/>
      <c r="CH647" s="19"/>
      <c r="CI647" s="19"/>
      <c r="CJ647" s="19"/>
      <c r="CK647" s="19"/>
      <c r="CL647" s="19"/>
      <c r="CM647" s="19"/>
      <c r="CN647" s="19"/>
      <c r="CO647" s="19"/>
      <c r="CP647" s="19"/>
      <c r="CQ647" s="19"/>
      <c r="CR647" s="19"/>
      <c r="CS647" s="19"/>
      <c r="CT647" s="19"/>
      <c r="CU647" s="19"/>
      <c r="CV647" s="19"/>
      <c r="CW647" s="19"/>
      <c r="CX647" s="19"/>
      <c r="CY647" s="19"/>
      <c r="CZ647" s="19"/>
      <c r="DA647" s="19"/>
      <c r="DB647" s="19"/>
      <c r="DC647" s="19"/>
      <c r="DD647" s="19"/>
      <c r="DE647" s="19"/>
      <c r="DF647" s="19"/>
      <c r="DG647" s="19"/>
      <c r="DH647" s="19"/>
      <c r="DI647" s="19"/>
      <c r="DJ647" s="19"/>
      <c r="DK647" s="19"/>
      <c r="DL647" s="19"/>
      <c r="DM647" s="19"/>
      <c r="DN647" s="19"/>
      <c r="DO647" s="19"/>
      <c r="DP647" s="19"/>
      <c r="DQ647" s="19"/>
      <c r="DR647" s="19"/>
      <c r="DS647" s="19"/>
    </row>
    <row r="648" spans="1:123" x14ac:dyDescent="0.2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BX648" s="19"/>
      <c r="BY648" s="19"/>
      <c r="BZ648" s="19"/>
      <c r="CA648" s="19"/>
      <c r="CB648" s="19"/>
      <c r="CC648" s="19"/>
      <c r="CD648" s="19"/>
      <c r="CE648" s="19"/>
      <c r="CF648" s="19"/>
      <c r="CG648" s="19"/>
      <c r="CH648" s="19"/>
      <c r="CI648" s="19"/>
      <c r="CJ648" s="19"/>
      <c r="CK648" s="19"/>
      <c r="CL648" s="19"/>
      <c r="CM648" s="19"/>
      <c r="CN648" s="19"/>
      <c r="CO648" s="19"/>
      <c r="CP648" s="19"/>
      <c r="CQ648" s="19"/>
      <c r="CR648" s="19"/>
      <c r="CS648" s="19"/>
      <c r="CT648" s="19"/>
      <c r="CU648" s="19"/>
      <c r="CV648" s="19"/>
      <c r="CW648" s="19"/>
      <c r="CX648" s="19"/>
      <c r="CY648" s="19"/>
      <c r="CZ648" s="19"/>
      <c r="DA648" s="19"/>
      <c r="DB648" s="19"/>
      <c r="DC648" s="19"/>
      <c r="DD648" s="19"/>
      <c r="DE648" s="19"/>
      <c r="DF648" s="19"/>
      <c r="DG648" s="19"/>
      <c r="DH648" s="19"/>
      <c r="DI648" s="19"/>
      <c r="DJ648" s="19"/>
      <c r="DK648" s="19"/>
      <c r="DL648" s="19"/>
      <c r="DM648" s="19"/>
      <c r="DN648" s="19"/>
      <c r="DO648" s="19"/>
      <c r="DP648" s="19"/>
      <c r="DQ648" s="19"/>
      <c r="DR648" s="19"/>
      <c r="DS648" s="19"/>
    </row>
    <row r="649" spans="1:123" x14ac:dyDescent="0.2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BX649" s="19"/>
      <c r="BY649" s="19"/>
      <c r="BZ649" s="19"/>
      <c r="CA649" s="19"/>
      <c r="CB649" s="19"/>
      <c r="CC649" s="19"/>
      <c r="CD649" s="19"/>
      <c r="CE649" s="19"/>
      <c r="CF649" s="19"/>
      <c r="CG649" s="19"/>
      <c r="CH649" s="19"/>
      <c r="CI649" s="19"/>
      <c r="CJ649" s="19"/>
      <c r="CK649" s="19"/>
      <c r="CL649" s="19"/>
      <c r="CM649" s="19"/>
      <c r="CN649" s="19"/>
      <c r="CO649" s="19"/>
      <c r="CP649" s="19"/>
      <c r="CQ649" s="19"/>
      <c r="CR649" s="19"/>
      <c r="CS649" s="19"/>
      <c r="CT649" s="19"/>
      <c r="CU649" s="19"/>
      <c r="CV649" s="19"/>
      <c r="CW649" s="19"/>
      <c r="CX649" s="19"/>
      <c r="CY649" s="19"/>
      <c r="CZ649" s="19"/>
      <c r="DA649" s="19"/>
      <c r="DB649" s="19"/>
      <c r="DC649" s="19"/>
      <c r="DD649" s="19"/>
      <c r="DE649" s="19"/>
      <c r="DF649" s="19"/>
      <c r="DG649" s="19"/>
      <c r="DH649" s="19"/>
      <c r="DI649" s="19"/>
      <c r="DJ649" s="19"/>
      <c r="DK649" s="19"/>
      <c r="DL649" s="19"/>
      <c r="DM649" s="19"/>
      <c r="DN649" s="19"/>
      <c r="DO649" s="19"/>
      <c r="DP649" s="19"/>
      <c r="DQ649" s="19"/>
      <c r="DR649" s="19"/>
      <c r="DS649" s="19"/>
    </row>
    <row r="650" spans="1:123" x14ac:dyDescent="0.2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BX650" s="19"/>
      <c r="BY650" s="19"/>
      <c r="BZ650" s="19"/>
      <c r="CA650" s="19"/>
      <c r="CB650" s="19"/>
      <c r="CC650" s="19"/>
      <c r="CD650" s="19"/>
      <c r="CE650" s="19"/>
      <c r="CF650" s="19"/>
      <c r="CG650" s="19"/>
      <c r="CH650" s="19"/>
      <c r="CI650" s="19"/>
      <c r="CJ650" s="19"/>
      <c r="CK650" s="19"/>
      <c r="CL650" s="19"/>
      <c r="CM650" s="19"/>
      <c r="CN650" s="19"/>
      <c r="CO650" s="19"/>
      <c r="CP650" s="19"/>
      <c r="CQ650" s="19"/>
      <c r="CR650" s="19"/>
      <c r="CS650" s="19"/>
      <c r="CT650" s="19"/>
      <c r="CU650" s="19"/>
      <c r="CV650" s="19"/>
      <c r="CW650" s="19"/>
      <c r="CX650" s="19"/>
      <c r="CY650" s="19"/>
      <c r="CZ650" s="19"/>
      <c r="DA650" s="19"/>
      <c r="DB650" s="19"/>
      <c r="DC650" s="19"/>
      <c r="DD650" s="19"/>
      <c r="DE650" s="19"/>
      <c r="DF650" s="19"/>
      <c r="DG650" s="19"/>
      <c r="DH650" s="19"/>
      <c r="DI650" s="19"/>
      <c r="DJ650" s="19"/>
      <c r="DK650" s="19"/>
      <c r="DL650" s="19"/>
      <c r="DM650" s="19"/>
      <c r="DN650" s="19"/>
      <c r="DO650" s="19"/>
      <c r="DP650" s="19"/>
      <c r="DQ650" s="19"/>
      <c r="DR650" s="19"/>
      <c r="DS650" s="19"/>
    </row>
    <row r="651" spans="1:123" x14ac:dyDescent="0.2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BX651" s="19"/>
      <c r="BY651" s="19"/>
      <c r="BZ651" s="19"/>
      <c r="CA651" s="19"/>
      <c r="CB651" s="19"/>
      <c r="CC651" s="19"/>
      <c r="CD651" s="19"/>
      <c r="CE651" s="19"/>
      <c r="CF651" s="19"/>
      <c r="CG651" s="19"/>
      <c r="CH651" s="19"/>
      <c r="CI651" s="19"/>
      <c r="CJ651" s="19"/>
      <c r="CK651" s="19"/>
      <c r="CL651" s="19"/>
      <c r="CM651" s="19"/>
      <c r="CN651" s="19"/>
      <c r="CO651" s="19"/>
      <c r="CP651" s="19"/>
      <c r="CQ651" s="19"/>
      <c r="CR651" s="19"/>
      <c r="CS651" s="19"/>
      <c r="CT651" s="19"/>
      <c r="CU651" s="19"/>
      <c r="CV651" s="19"/>
      <c r="CW651" s="19"/>
      <c r="CX651" s="19"/>
      <c r="CY651" s="19"/>
      <c r="CZ651" s="19"/>
      <c r="DA651" s="19"/>
      <c r="DB651" s="19"/>
      <c r="DC651" s="19"/>
      <c r="DD651" s="19"/>
      <c r="DE651" s="19"/>
      <c r="DF651" s="19"/>
      <c r="DG651" s="19"/>
      <c r="DH651" s="19"/>
      <c r="DI651" s="19"/>
      <c r="DJ651" s="19"/>
      <c r="DK651" s="19"/>
      <c r="DL651" s="19"/>
      <c r="DM651" s="19"/>
      <c r="DN651" s="19"/>
      <c r="DO651" s="19"/>
      <c r="DP651" s="19"/>
      <c r="DQ651" s="19"/>
      <c r="DR651" s="19"/>
      <c r="DS651" s="19"/>
    </row>
    <row r="652" spans="1:123" x14ac:dyDescent="0.2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BX652" s="19"/>
      <c r="BY652" s="19"/>
      <c r="BZ652" s="19"/>
      <c r="CA652" s="19"/>
      <c r="CB652" s="19"/>
      <c r="CC652" s="19"/>
      <c r="CD652" s="19"/>
      <c r="CE652" s="19"/>
      <c r="CF652" s="19"/>
      <c r="CG652" s="19"/>
      <c r="CH652" s="19"/>
      <c r="CI652" s="19"/>
      <c r="CJ652" s="19"/>
      <c r="CK652" s="19"/>
      <c r="CL652" s="19"/>
      <c r="CM652" s="19"/>
      <c r="CN652" s="19"/>
      <c r="CO652" s="19"/>
      <c r="CP652" s="19"/>
      <c r="CQ652" s="19"/>
      <c r="CR652" s="19"/>
      <c r="CS652" s="19"/>
      <c r="CT652" s="19"/>
      <c r="CU652" s="19"/>
      <c r="CV652" s="19"/>
      <c r="CW652" s="19"/>
      <c r="CX652" s="19"/>
      <c r="CY652" s="19"/>
      <c r="CZ652" s="19"/>
      <c r="DA652" s="19"/>
      <c r="DB652" s="19"/>
      <c r="DC652" s="19"/>
      <c r="DD652" s="19"/>
      <c r="DE652" s="19"/>
      <c r="DF652" s="19"/>
      <c r="DG652" s="19"/>
      <c r="DH652" s="19"/>
      <c r="DI652" s="19"/>
      <c r="DJ652" s="19"/>
      <c r="DK652" s="19"/>
      <c r="DL652" s="19"/>
      <c r="DM652" s="19"/>
      <c r="DN652" s="19"/>
      <c r="DO652" s="19"/>
      <c r="DP652" s="19"/>
      <c r="DQ652" s="19"/>
      <c r="DR652" s="19"/>
      <c r="DS652" s="19"/>
    </row>
    <row r="653" spans="1:123" x14ac:dyDescent="0.2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BX653" s="19"/>
      <c r="BY653" s="19"/>
      <c r="BZ653" s="19"/>
      <c r="CA653" s="19"/>
      <c r="CB653" s="19"/>
      <c r="CC653" s="19"/>
      <c r="CD653" s="19"/>
      <c r="CE653" s="19"/>
      <c r="CF653" s="19"/>
      <c r="CG653" s="19"/>
      <c r="CH653" s="19"/>
      <c r="CI653" s="19"/>
      <c r="CJ653" s="19"/>
      <c r="CK653" s="19"/>
      <c r="CL653" s="19"/>
      <c r="CM653" s="19"/>
      <c r="CN653" s="19"/>
      <c r="CO653" s="19"/>
      <c r="CP653" s="19"/>
      <c r="CQ653" s="19"/>
      <c r="CR653" s="19"/>
      <c r="CS653" s="19"/>
      <c r="CT653" s="19"/>
      <c r="CU653" s="19"/>
      <c r="CV653" s="19"/>
      <c r="CW653" s="19"/>
      <c r="CX653" s="19"/>
      <c r="CY653" s="19"/>
      <c r="CZ653" s="19"/>
      <c r="DA653" s="19"/>
      <c r="DB653" s="19"/>
      <c r="DC653" s="19"/>
      <c r="DD653" s="19"/>
      <c r="DE653" s="19"/>
      <c r="DF653" s="19"/>
      <c r="DG653" s="19"/>
      <c r="DH653" s="19"/>
      <c r="DI653" s="19"/>
      <c r="DJ653" s="19"/>
      <c r="DK653" s="19"/>
      <c r="DL653" s="19"/>
      <c r="DM653" s="19"/>
      <c r="DN653" s="19"/>
      <c r="DO653" s="19"/>
      <c r="DP653" s="19"/>
      <c r="DQ653" s="19"/>
      <c r="DR653" s="19"/>
      <c r="DS653" s="19"/>
    </row>
    <row r="654" spans="1:123" x14ac:dyDescent="0.2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BX654" s="19"/>
      <c r="BY654" s="19"/>
      <c r="BZ654" s="19"/>
      <c r="CA654" s="19"/>
      <c r="CB654" s="19"/>
      <c r="CC654" s="19"/>
      <c r="CD654" s="19"/>
      <c r="CE654" s="19"/>
      <c r="CF654" s="19"/>
      <c r="CG654" s="19"/>
      <c r="CH654" s="19"/>
      <c r="CI654" s="19"/>
      <c r="CJ654" s="19"/>
      <c r="CK654" s="19"/>
      <c r="CL654" s="19"/>
      <c r="CM654" s="19"/>
      <c r="CN654" s="19"/>
      <c r="CO654" s="19"/>
      <c r="CP654" s="19"/>
      <c r="CQ654" s="19"/>
      <c r="CR654" s="19"/>
      <c r="CS654" s="19"/>
      <c r="CT654" s="19"/>
      <c r="CU654" s="19"/>
      <c r="CV654" s="19"/>
      <c r="CW654" s="19"/>
      <c r="CX654" s="19"/>
      <c r="CY654" s="19"/>
      <c r="CZ654" s="19"/>
      <c r="DA654" s="19"/>
      <c r="DB654" s="19"/>
      <c r="DC654" s="19"/>
      <c r="DD654" s="19"/>
      <c r="DE654" s="19"/>
      <c r="DF654" s="19"/>
      <c r="DG654" s="19"/>
      <c r="DH654" s="19"/>
      <c r="DI654" s="19"/>
      <c r="DJ654" s="19"/>
      <c r="DK654" s="19"/>
      <c r="DL654" s="19"/>
      <c r="DM654" s="19"/>
      <c r="DN654" s="19"/>
      <c r="DO654" s="19"/>
      <c r="DP654" s="19"/>
      <c r="DQ654" s="19"/>
      <c r="DR654" s="19"/>
      <c r="DS654" s="19"/>
    </row>
    <row r="655" spans="1:123" x14ac:dyDescent="0.2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BX655" s="19"/>
      <c r="BY655" s="19"/>
      <c r="BZ655" s="19"/>
      <c r="CA655" s="19"/>
      <c r="CB655" s="19"/>
      <c r="CC655" s="19"/>
      <c r="CD655" s="19"/>
      <c r="CE655" s="19"/>
      <c r="CF655" s="19"/>
      <c r="CG655" s="19"/>
      <c r="CH655" s="19"/>
      <c r="CI655" s="19"/>
      <c r="CJ655" s="19"/>
      <c r="CK655" s="19"/>
      <c r="CL655" s="19"/>
      <c r="CM655" s="19"/>
      <c r="CN655" s="19"/>
      <c r="CO655" s="19"/>
      <c r="CP655" s="19"/>
      <c r="CQ655" s="19"/>
      <c r="CR655" s="19"/>
      <c r="CS655" s="19"/>
      <c r="CT655" s="19"/>
      <c r="CU655" s="19"/>
      <c r="CV655" s="19"/>
      <c r="CW655" s="19"/>
      <c r="CX655" s="19"/>
      <c r="CY655" s="19"/>
      <c r="CZ655" s="19"/>
      <c r="DA655" s="19"/>
      <c r="DB655" s="19"/>
      <c r="DC655" s="19"/>
      <c r="DD655" s="19"/>
      <c r="DE655" s="19"/>
      <c r="DF655" s="19"/>
      <c r="DG655" s="19"/>
      <c r="DH655" s="19"/>
      <c r="DI655" s="19"/>
      <c r="DJ655" s="19"/>
      <c r="DK655" s="19"/>
      <c r="DL655" s="19"/>
      <c r="DM655" s="19"/>
      <c r="DN655" s="19"/>
      <c r="DO655" s="19"/>
      <c r="DP655" s="19"/>
      <c r="DQ655" s="19"/>
      <c r="DR655" s="19"/>
      <c r="DS655" s="19"/>
    </row>
    <row r="656" spans="1:123" x14ac:dyDescent="0.2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BX656" s="19"/>
      <c r="BY656" s="19"/>
      <c r="BZ656" s="19"/>
      <c r="CA656" s="19"/>
      <c r="CB656" s="19"/>
      <c r="CC656" s="19"/>
      <c r="CD656" s="19"/>
      <c r="CE656" s="19"/>
      <c r="CF656" s="19"/>
      <c r="CG656" s="19"/>
      <c r="CH656" s="19"/>
      <c r="CI656" s="19"/>
      <c r="CJ656" s="19"/>
      <c r="CK656" s="19"/>
      <c r="CL656" s="19"/>
      <c r="CM656" s="19"/>
      <c r="CN656" s="19"/>
      <c r="CO656" s="19"/>
      <c r="CP656" s="19"/>
      <c r="CQ656" s="19"/>
      <c r="CR656" s="19"/>
      <c r="CS656" s="19"/>
      <c r="CT656" s="19"/>
      <c r="CU656" s="19"/>
      <c r="CV656" s="19"/>
      <c r="CW656" s="19"/>
      <c r="CX656" s="19"/>
      <c r="CY656" s="19"/>
      <c r="CZ656" s="19"/>
      <c r="DA656" s="19"/>
      <c r="DB656" s="19"/>
      <c r="DC656" s="19"/>
      <c r="DD656" s="19"/>
      <c r="DE656" s="19"/>
      <c r="DF656" s="19"/>
      <c r="DG656" s="19"/>
      <c r="DH656" s="19"/>
      <c r="DI656" s="19"/>
      <c r="DJ656" s="19"/>
      <c r="DK656" s="19"/>
      <c r="DL656" s="19"/>
      <c r="DM656" s="19"/>
      <c r="DN656" s="19"/>
      <c r="DO656" s="19"/>
      <c r="DP656" s="19"/>
      <c r="DQ656" s="19"/>
      <c r="DR656" s="19"/>
      <c r="DS656" s="19"/>
    </row>
    <row r="657" spans="1:123" x14ac:dyDescent="0.2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BX657" s="19"/>
      <c r="BY657" s="19"/>
      <c r="BZ657" s="19"/>
      <c r="CA657" s="19"/>
      <c r="CB657" s="19"/>
      <c r="CC657" s="19"/>
      <c r="CD657" s="19"/>
      <c r="CE657" s="19"/>
      <c r="CF657" s="19"/>
      <c r="CG657" s="19"/>
      <c r="CH657" s="19"/>
      <c r="CI657" s="19"/>
      <c r="CJ657" s="19"/>
      <c r="CK657" s="19"/>
      <c r="CL657" s="19"/>
      <c r="CM657" s="19"/>
      <c r="CN657" s="19"/>
      <c r="CO657" s="19"/>
      <c r="CP657" s="19"/>
      <c r="CQ657" s="19"/>
      <c r="CR657" s="19"/>
      <c r="CS657" s="19"/>
      <c r="CT657" s="19"/>
      <c r="CU657" s="19"/>
      <c r="CV657" s="19"/>
      <c r="CW657" s="19"/>
      <c r="CX657" s="19"/>
      <c r="CY657" s="19"/>
      <c r="CZ657" s="19"/>
      <c r="DA657" s="19"/>
      <c r="DB657" s="19"/>
      <c r="DC657" s="19"/>
      <c r="DD657" s="19"/>
      <c r="DE657" s="19"/>
      <c r="DF657" s="19"/>
      <c r="DG657" s="19"/>
      <c r="DH657" s="19"/>
      <c r="DI657" s="19"/>
      <c r="DJ657" s="19"/>
      <c r="DK657" s="19"/>
      <c r="DL657" s="19"/>
      <c r="DM657" s="19"/>
      <c r="DN657" s="19"/>
      <c r="DO657" s="19"/>
      <c r="DP657" s="19"/>
      <c r="DQ657" s="19"/>
      <c r="DR657" s="19"/>
      <c r="DS657" s="19"/>
    </row>
    <row r="658" spans="1:123" x14ac:dyDescent="0.2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BX658" s="19"/>
      <c r="BY658" s="19"/>
      <c r="BZ658" s="19"/>
      <c r="CA658" s="19"/>
      <c r="CB658" s="19"/>
      <c r="CC658" s="19"/>
      <c r="CD658" s="19"/>
      <c r="CE658" s="19"/>
      <c r="CF658" s="19"/>
      <c r="CG658" s="19"/>
      <c r="CH658" s="19"/>
      <c r="CI658" s="19"/>
      <c r="CJ658" s="19"/>
      <c r="CK658" s="19"/>
      <c r="CL658" s="19"/>
      <c r="CM658" s="19"/>
      <c r="CN658" s="19"/>
      <c r="CO658" s="19"/>
      <c r="CP658" s="19"/>
      <c r="CQ658" s="19"/>
      <c r="CR658" s="19"/>
      <c r="CS658" s="19"/>
      <c r="CT658" s="19"/>
      <c r="CU658" s="19"/>
      <c r="CV658" s="19"/>
      <c r="CW658" s="19"/>
      <c r="CX658" s="19"/>
      <c r="CY658" s="19"/>
      <c r="CZ658" s="19"/>
      <c r="DA658" s="19"/>
      <c r="DB658" s="19"/>
      <c r="DC658" s="19"/>
      <c r="DD658" s="19"/>
      <c r="DE658" s="19"/>
      <c r="DF658" s="19"/>
      <c r="DG658" s="19"/>
      <c r="DH658" s="19"/>
      <c r="DI658" s="19"/>
      <c r="DJ658" s="19"/>
      <c r="DK658" s="19"/>
      <c r="DL658" s="19"/>
      <c r="DM658" s="19"/>
      <c r="DN658" s="19"/>
      <c r="DO658" s="19"/>
      <c r="DP658" s="19"/>
      <c r="DQ658" s="19"/>
      <c r="DR658" s="19"/>
      <c r="DS658" s="19"/>
    </row>
  </sheetData>
  <sheetProtection selectLockedCells="1"/>
  <mergeCells count="22">
    <mergeCell ref="B2:S2"/>
    <mergeCell ref="B4:F4"/>
    <mergeCell ref="G4:H4"/>
    <mergeCell ref="I4:J4"/>
    <mergeCell ref="K4:N4"/>
    <mergeCell ref="O4:Q4"/>
    <mergeCell ref="R4:S4"/>
    <mergeCell ref="U3:U5"/>
    <mergeCell ref="AZ3:BC4"/>
    <mergeCell ref="BH3:BK4"/>
    <mergeCell ref="AB3:AE4"/>
    <mergeCell ref="AV3:AY4"/>
    <mergeCell ref="BL3:BO4"/>
    <mergeCell ref="BP3:BS4"/>
    <mergeCell ref="W3:W4"/>
    <mergeCell ref="BT3:BW4"/>
    <mergeCell ref="AF3:AI4"/>
    <mergeCell ref="AJ3:AM4"/>
    <mergeCell ref="AN3:AQ4"/>
    <mergeCell ref="AR3:AU4"/>
    <mergeCell ref="X3:AA4"/>
    <mergeCell ref="BD3:BG4"/>
  </mergeCells>
  <conditionalFormatting sqref="G6:H15">
    <cfRule type="expression" dxfId="4" priority="1" stopIfTrue="1">
      <formula>IF($E6="New Installation", TRUE, FALSE)</formula>
    </cfRule>
  </conditionalFormatting>
  <conditionalFormatting sqref="P6:P15">
    <cfRule type="cellIs" dxfId="3" priority="2" operator="greaterThan">
      <formula>220</formula>
    </cfRule>
  </conditionalFormatting>
  <dataValidations disablePrompts="1" count="3">
    <dataValidation type="list" allowBlank="1" showInputMessage="1" showErrorMessage="1" sqref="H6:H15" xr:uid="{00000000-0002-0000-0200-000000000000}">
      <formula1>Pre_Fixture_Code</formula1>
    </dataValidation>
    <dataValidation type="list" allowBlank="1" showInputMessage="1" showErrorMessage="1" sqref="E6:E15" xr:uid="{00000000-0002-0000-0200-000001000000}">
      <formula1>Install_Type</formula1>
    </dataValidation>
    <dataValidation type="list" allowBlank="1" showInputMessage="1" showErrorMessage="1" sqref="J6:J15" xr:uid="{00000000-0002-0000-0200-000002000000}">
      <formula1>INDIRECT($U6)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39997558519241921"/>
    <pageSetUpPr fitToPage="1"/>
  </sheetPr>
  <dimension ref="A1:P798"/>
  <sheetViews>
    <sheetView topLeftCell="A13" zoomScale="90" zoomScaleNormal="90" workbookViewId="0">
      <selection activeCell="S36" sqref="S36"/>
    </sheetView>
  </sheetViews>
  <sheetFormatPr defaultColWidth="9.140625" defaultRowHeight="15" x14ac:dyDescent="0.25"/>
  <cols>
    <col min="1" max="1" width="2.85546875" customWidth="1"/>
    <col min="2" max="2" width="7.42578125" customWidth="1"/>
    <col min="3" max="3" width="6.5703125" customWidth="1"/>
    <col min="4" max="4" width="14.140625" customWidth="1"/>
    <col min="5" max="5" width="5.85546875" customWidth="1"/>
    <col min="6" max="6" width="7.42578125" customWidth="1"/>
    <col min="7" max="7" width="8.7109375" customWidth="1"/>
    <col min="8" max="8" width="11.7109375" customWidth="1"/>
    <col min="9" max="9" width="11.140625" customWidth="1"/>
    <col min="10" max="10" width="10.5703125" customWidth="1"/>
    <col min="11" max="11" width="10.7109375" customWidth="1"/>
    <col min="12" max="12" width="8" customWidth="1"/>
    <col min="13" max="13" width="13" customWidth="1"/>
    <col min="14" max="14" width="13.42578125" customWidth="1"/>
    <col min="15" max="15" width="7.5703125" customWidth="1"/>
    <col min="16" max="16" width="3" style="2" customWidth="1"/>
    <col min="17" max="16384" width="9.140625" style="2"/>
  </cols>
  <sheetData>
    <row r="1" spans="1:16" ht="11.25" customHeight="1" x14ac:dyDescent="0.25">
      <c r="A1" s="33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9"/>
    </row>
    <row r="2" spans="1:16" ht="9.75" customHeight="1" x14ac:dyDescent="0.25">
      <c r="A2" s="3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9"/>
    </row>
    <row r="3" spans="1:16" ht="39" customHeight="1" x14ac:dyDescent="0.25">
      <c r="A3" s="3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9"/>
    </row>
    <row r="4" spans="1:16" ht="15.75" customHeight="1" x14ac:dyDescent="0.25">
      <c r="A4" s="35"/>
      <c r="B4" s="2"/>
      <c r="C4" s="2"/>
      <c r="D4" s="2"/>
      <c r="E4" s="2"/>
      <c r="F4" s="2"/>
      <c r="G4" s="2"/>
      <c r="H4" s="2"/>
      <c r="I4" s="2"/>
      <c r="J4" s="2"/>
      <c r="K4" s="2"/>
      <c r="M4" s="208" t="str">
        <f>IF('General Info'!G7="", "", VLOOKUP('General Info'!G7, Lookups!$A$59:$C$62, 2, FALSE))</f>
        <v/>
      </c>
      <c r="N4" s="208"/>
      <c r="O4" s="2"/>
      <c r="P4" s="39"/>
    </row>
    <row r="5" spans="1:16" ht="15.75" customHeight="1" x14ac:dyDescent="0.25">
      <c r="A5" s="34"/>
      <c r="B5" s="37"/>
      <c r="C5" s="215"/>
      <c r="D5" s="215"/>
      <c r="E5" s="215"/>
      <c r="F5" s="215"/>
      <c r="G5" s="45"/>
      <c r="H5" s="45"/>
      <c r="I5" s="45"/>
      <c r="J5" s="45"/>
      <c r="K5" s="46"/>
      <c r="L5" s="47"/>
      <c r="M5" s="209" t="str">
        <f>IF('General Info'!G7="", "", VLOOKUP('General Info'!G7, Lookups!$A$59:$C$62, 3, FALSE))</f>
        <v/>
      </c>
      <c r="N5" s="209"/>
      <c r="O5" s="30"/>
      <c r="P5" s="39"/>
    </row>
    <row r="6" spans="1:16" ht="7.5" customHeight="1" x14ac:dyDescent="0.25">
      <c r="A6" s="34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9"/>
    </row>
    <row r="7" spans="1:16" ht="16.5" customHeight="1" x14ac:dyDescent="0.25">
      <c r="A7" s="34"/>
      <c r="B7" s="37"/>
      <c r="C7" s="90" t="s">
        <v>223</v>
      </c>
      <c r="D7" s="207">
        <f ca="1">TODAY()</f>
        <v>45895</v>
      </c>
      <c r="E7" s="207"/>
      <c r="F7" s="60"/>
      <c r="G7" s="60"/>
      <c r="H7" s="60"/>
      <c r="I7" s="60"/>
      <c r="J7" s="60"/>
      <c r="K7" s="60"/>
      <c r="L7" s="60"/>
      <c r="M7" s="60"/>
      <c r="N7" s="60"/>
      <c r="O7" s="60"/>
      <c r="P7" s="39"/>
    </row>
    <row r="8" spans="1:16" ht="15" customHeight="1" x14ac:dyDescent="0.25">
      <c r="A8" s="34"/>
      <c r="B8" s="37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39"/>
    </row>
    <row r="9" spans="1:16" ht="15" customHeight="1" x14ac:dyDescent="0.25">
      <c r="A9" s="34"/>
      <c r="B9" s="37"/>
      <c r="C9" s="190" t="str">
        <f>CONCATENATE("I, ", 'General Info'!$G$7, ",", " ", "located at", " ", M4, " ", M5, ", ", "have, completed")</f>
        <v>I, , located at  , have, completed</v>
      </c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39"/>
    </row>
    <row r="10" spans="1:16" ht="5.25" customHeight="1" x14ac:dyDescent="0.3">
      <c r="A10" s="34"/>
      <c r="B10" s="37"/>
      <c r="C10" s="86"/>
      <c r="D10" s="214"/>
      <c r="E10" s="214"/>
      <c r="F10" s="87"/>
      <c r="G10" s="88"/>
      <c r="H10" s="87"/>
      <c r="I10" s="87"/>
      <c r="J10" s="87"/>
      <c r="K10" s="87"/>
      <c r="L10" s="89"/>
      <c r="M10" s="87"/>
      <c r="N10" s="87"/>
      <c r="O10" s="88"/>
      <c r="P10" s="39"/>
    </row>
    <row r="11" spans="1:16" ht="12.75" customHeight="1" x14ac:dyDescent="0.25">
      <c r="A11" s="34"/>
      <c r="B11" s="37"/>
      <c r="C11" s="190" t="str">
        <f>CONCATENATE('General Info'!G11, "",", ", "Project ID # is ", 'General Info'!G22, ". ")</f>
        <v xml:space="preserve">, Project ID # is . </v>
      </c>
      <c r="D11" s="190"/>
      <c r="E11" s="190"/>
      <c r="F11" s="190"/>
      <c r="G11" s="190"/>
      <c r="H11" s="190"/>
      <c r="I11" s="190"/>
      <c r="J11" s="190"/>
      <c r="K11" s="190"/>
      <c r="L11" s="87"/>
      <c r="M11" s="87"/>
      <c r="N11" s="87"/>
      <c r="O11" s="87"/>
      <c r="P11" s="39"/>
    </row>
    <row r="12" spans="1:16" ht="17.25" customHeight="1" x14ac:dyDescent="0.3">
      <c r="A12" s="34"/>
      <c r="B12" s="37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39"/>
    </row>
    <row r="13" spans="1:16" ht="18.75" x14ac:dyDescent="0.3">
      <c r="A13" s="34"/>
      <c r="B13" s="37"/>
      <c r="C13" s="212" t="str">
        <f>CONCATENATE("I, ", 'General Info'!$G$16, ", ", "am an authorized company representative and herby attest that")</f>
        <v>I, , am an authorized company representative and herby attest that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39"/>
    </row>
    <row r="14" spans="1:16" ht="5.25" customHeight="1" x14ac:dyDescent="0.3">
      <c r="A14" s="34"/>
      <c r="B14" s="37"/>
      <c r="C14" s="8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39"/>
    </row>
    <row r="15" spans="1:16" ht="18.75" x14ac:dyDescent="0.3">
      <c r="A15" s="34"/>
      <c r="B15" s="37"/>
      <c r="C15" s="212" t="str">
        <f>CONCATENATE("the Energy Efficiency project referred to by"," ","Project ID # ","",'General Info'!$G$22,," ","was complete on the date"," "&amp;TEXT('General Info'!$G$21,"MM/DD/YYYY"), ".")</f>
        <v>the Energy Efficiency project referred to by Project ID #  was complete on the date 01/00/1900.</v>
      </c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39"/>
    </row>
    <row r="16" spans="1:16" ht="5.25" customHeight="1" x14ac:dyDescent="0.25">
      <c r="A16" s="34"/>
      <c r="B16" s="37"/>
      <c r="C16" s="2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9"/>
    </row>
    <row r="17" spans="1:16" ht="16.5" customHeight="1" x14ac:dyDescent="0.25">
      <c r="A17" s="34"/>
      <c r="B17" s="37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39"/>
    </row>
    <row r="18" spans="1:16" ht="15.75" x14ac:dyDescent="0.25">
      <c r="A18" s="34"/>
      <c r="B18" s="37"/>
      <c r="C18" s="201" t="s">
        <v>269</v>
      </c>
      <c r="D18" s="201"/>
      <c r="E18" s="201"/>
      <c r="F18" s="201"/>
      <c r="G18" s="201"/>
      <c r="H18" s="201"/>
      <c r="I18" s="40"/>
      <c r="J18" s="40"/>
      <c r="K18" s="37"/>
      <c r="L18" s="37"/>
      <c r="M18" s="37"/>
      <c r="N18" s="37"/>
      <c r="O18" s="37"/>
      <c r="P18" s="39"/>
    </row>
    <row r="19" spans="1:16" ht="18.75" customHeight="1" x14ac:dyDescent="0.25">
      <c r="A19" s="34"/>
      <c r="B19" s="37"/>
      <c r="C19" s="2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9"/>
    </row>
    <row r="20" spans="1:16" ht="30.75" customHeight="1" x14ac:dyDescent="0.25">
      <c r="A20" s="34"/>
      <c r="B20" s="37"/>
      <c r="C20" s="2"/>
      <c r="D20" s="210" t="s">
        <v>273</v>
      </c>
      <c r="E20" s="210"/>
      <c r="F20" s="205" t="s">
        <v>270</v>
      </c>
      <c r="G20" s="211"/>
      <c r="H20" s="211"/>
      <c r="I20" s="211"/>
      <c r="J20" s="211"/>
      <c r="K20" s="205" t="s">
        <v>271</v>
      </c>
      <c r="L20" s="206"/>
      <c r="M20" s="37"/>
      <c r="N20" s="37"/>
      <c r="O20" s="37"/>
      <c r="P20" s="39"/>
    </row>
    <row r="21" spans="1:16" ht="16.5" customHeight="1" x14ac:dyDescent="0.25">
      <c r="A21" s="34"/>
      <c r="B21" s="37"/>
      <c r="C21" s="2"/>
      <c r="D21" s="196" t="str">
        <f t="shared" ref="D21:D33" si="0">D38</f>
        <v/>
      </c>
      <c r="E21" s="196"/>
      <c r="F21" s="197" t="s">
        <v>193</v>
      </c>
      <c r="G21" s="198"/>
      <c r="H21" s="198"/>
      <c r="I21" s="198"/>
      <c r="J21" s="198"/>
      <c r="K21" s="199">
        <v>265</v>
      </c>
      <c r="L21" s="200"/>
      <c r="M21" s="37"/>
      <c r="N21" s="37"/>
      <c r="O21" s="37"/>
      <c r="P21" s="39"/>
    </row>
    <row r="22" spans="1:16" ht="16.5" customHeight="1" x14ac:dyDescent="0.25">
      <c r="A22" s="34"/>
      <c r="B22" s="37"/>
      <c r="C22" s="2"/>
      <c r="D22" s="196" t="str">
        <f t="shared" si="0"/>
        <v/>
      </c>
      <c r="E22" s="196"/>
      <c r="F22" s="197" t="s">
        <v>196</v>
      </c>
      <c r="G22" s="198"/>
      <c r="H22" s="198"/>
      <c r="I22" s="198"/>
      <c r="J22" s="198"/>
      <c r="K22" s="199">
        <v>399.63</v>
      </c>
      <c r="L22" s="200"/>
      <c r="M22" s="37"/>
      <c r="N22" s="37"/>
      <c r="O22" s="37"/>
      <c r="P22" s="39"/>
    </row>
    <row r="23" spans="1:16" ht="16.5" customHeight="1" x14ac:dyDescent="0.25">
      <c r="A23" s="34"/>
      <c r="B23" s="37"/>
      <c r="C23" s="2"/>
      <c r="D23" s="196" t="str">
        <f t="shared" si="0"/>
        <v/>
      </c>
      <c r="E23" s="196"/>
      <c r="F23" s="197" t="s">
        <v>199</v>
      </c>
      <c r="G23" s="198"/>
      <c r="H23" s="198"/>
      <c r="I23" s="198"/>
      <c r="J23" s="198"/>
      <c r="K23" s="199">
        <v>935</v>
      </c>
      <c r="L23" s="200"/>
      <c r="M23" s="37"/>
      <c r="N23" s="37"/>
      <c r="O23" s="37"/>
      <c r="P23" s="39"/>
    </row>
    <row r="24" spans="1:16" ht="16.5" customHeight="1" x14ac:dyDescent="0.25">
      <c r="A24" s="34"/>
      <c r="B24" s="37"/>
      <c r="C24" s="2"/>
      <c r="D24" s="196" t="str">
        <f t="shared" si="0"/>
        <v/>
      </c>
      <c r="E24" s="196"/>
      <c r="F24" s="197" t="s">
        <v>202</v>
      </c>
      <c r="G24" s="198"/>
      <c r="H24" s="198"/>
      <c r="I24" s="198"/>
      <c r="J24" s="198"/>
      <c r="K24" s="199">
        <v>950</v>
      </c>
      <c r="L24" s="200"/>
      <c r="M24" s="37"/>
      <c r="N24" s="37"/>
      <c r="O24" s="37"/>
      <c r="P24" s="39"/>
    </row>
    <row r="25" spans="1:16" ht="16.5" customHeight="1" x14ac:dyDescent="0.25">
      <c r="A25" s="34"/>
      <c r="B25" s="37"/>
      <c r="C25" s="2"/>
      <c r="D25" s="196" t="str">
        <f t="shared" si="0"/>
        <v/>
      </c>
      <c r="E25" s="196"/>
      <c r="F25" s="197" t="s">
        <v>205</v>
      </c>
      <c r="G25" s="198"/>
      <c r="H25" s="198"/>
      <c r="I25" s="198"/>
      <c r="J25" s="198"/>
      <c r="K25" s="199">
        <v>97</v>
      </c>
      <c r="L25" s="200"/>
      <c r="M25" s="37"/>
      <c r="N25" s="37"/>
      <c r="O25" s="37"/>
      <c r="P25" s="39"/>
    </row>
    <row r="26" spans="1:16" ht="16.5" customHeight="1" x14ac:dyDescent="0.25">
      <c r="A26" s="34"/>
      <c r="B26" s="37"/>
      <c r="C26" s="2"/>
      <c r="D26" s="196" t="str">
        <f t="shared" si="0"/>
        <v/>
      </c>
      <c r="E26" s="196"/>
      <c r="F26" s="197" t="s">
        <v>208</v>
      </c>
      <c r="G26" s="198"/>
      <c r="H26" s="198"/>
      <c r="I26" s="198"/>
      <c r="J26" s="198"/>
      <c r="K26" s="199">
        <v>155</v>
      </c>
      <c r="L26" s="200"/>
      <c r="M26" s="37"/>
      <c r="N26" s="37"/>
      <c r="O26" s="37"/>
      <c r="P26" s="39"/>
    </row>
    <row r="27" spans="1:16" ht="16.5" customHeight="1" x14ac:dyDescent="0.25">
      <c r="A27" s="34"/>
      <c r="B27" s="37"/>
      <c r="C27" s="2"/>
      <c r="D27" s="196" t="str">
        <f t="shared" si="0"/>
        <v/>
      </c>
      <c r="E27" s="196"/>
      <c r="F27" s="197" t="s">
        <v>211</v>
      </c>
      <c r="G27" s="198"/>
      <c r="H27" s="198"/>
      <c r="I27" s="198"/>
      <c r="J27" s="198"/>
      <c r="K27" s="199">
        <v>198</v>
      </c>
      <c r="L27" s="200"/>
      <c r="M27" s="37"/>
      <c r="N27" s="37"/>
      <c r="O27" s="37"/>
      <c r="P27" s="39"/>
    </row>
    <row r="28" spans="1:16" ht="16.5" customHeight="1" x14ac:dyDescent="0.25">
      <c r="A28" s="34"/>
      <c r="B28" s="37"/>
      <c r="C28" s="2"/>
      <c r="D28" s="196" t="str">
        <f t="shared" si="0"/>
        <v/>
      </c>
      <c r="E28" s="196"/>
      <c r="F28" s="197" t="s">
        <v>214</v>
      </c>
      <c r="G28" s="198"/>
      <c r="H28" s="198"/>
      <c r="I28" s="198"/>
      <c r="J28" s="198"/>
      <c r="K28" s="199">
        <v>307</v>
      </c>
      <c r="L28" s="200"/>
      <c r="M28" s="37"/>
      <c r="N28" s="37"/>
      <c r="O28" s="37"/>
      <c r="P28" s="39"/>
    </row>
    <row r="29" spans="1:16" ht="16.5" customHeight="1" x14ac:dyDescent="0.25">
      <c r="A29" s="34"/>
      <c r="B29" s="37"/>
      <c r="C29" s="2"/>
      <c r="D29" s="196" t="str">
        <f t="shared" si="0"/>
        <v/>
      </c>
      <c r="E29" s="196"/>
      <c r="F29" s="197" t="s">
        <v>313</v>
      </c>
      <c r="G29" s="198"/>
      <c r="H29" s="198"/>
      <c r="I29" s="198"/>
      <c r="J29" s="198"/>
      <c r="K29" s="199">
        <v>5.91</v>
      </c>
      <c r="L29" s="200"/>
      <c r="M29" s="37"/>
      <c r="N29" s="37"/>
      <c r="O29" s="37"/>
      <c r="P29" s="39"/>
    </row>
    <row r="30" spans="1:16" ht="16.5" customHeight="1" x14ac:dyDescent="0.25">
      <c r="A30" s="34"/>
      <c r="B30" s="37"/>
      <c r="C30" s="2"/>
      <c r="D30" s="196" t="str">
        <f t="shared" si="0"/>
        <v/>
      </c>
      <c r="E30" s="196"/>
      <c r="F30" s="197" t="s">
        <v>314</v>
      </c>
      <c r="G30" s="198"/>
      <c r="H30" s="198"/>
      <c r="I30" s="198"/>
      <c r="J30" s="198"/>
      <c r="K30" s="199">
        <v>6.06</v>
      </c>
      <c r="L30" s="200"/>
      <c r="M30" s="37"/>
      <c r="N30" s="37"/>
      <c r="O30" s="37"/>
      <c r="P30" s="39"/>
    </row>
    <row r="31" spans="1:16" ht="16.5" customHeight="1" x14ac:dyDescent="0.25">
      <c r="A31" s="34"/>
      <c r="B31" s="37"/>
      <c r="C31" s="2"/>
      <c r="D31" s="196" t="str">
        <f t="shared" si="0"/>
        <v/>
      </c>
      <c r="E31" s="196"/>
      <c r="F31" s="197" t="s">
        <v>315</v>
      </c>
      <c r="G31" s="198"/>
      <c r="H31" s="198"/>
      <c r="I31" s="198"/>
      <c r="J31" s="198"/>
      <c r="K31" s="199">
        <v>7.11</v>
      </c>
      <c r="L31" s="200"/>
      <c r="M31" s="37"/>
      <c r="N31" s="37"/>
      <c r="O31" s="37"/>
      <c r="P31" s="39"/>
    </row>
    <row r="32" spans="1:16" ht="16.5" customHeight="1" x14ac:dyDescent="0.25">
      <c r="A32" s="34"/>
      <c r="B32" s="37"/>
      <c r="C32" s="2"/>
      <c r="D32" s="196" t="str">
        <f t="shared" si="0"/>
        <v/>
      </c>
      <c r="E32" s="196"/>
      <c r="F32" s="197" t="s">
        <v>316</v>
      </c>
      <c r="G32" s="198"/>
      <c r="H32" s="198"/>
      <c r="I32" s="198"/>
      <c r="J32" s="198"/>
      <c r="K32" s="199">
        <v>6.2</v>
      </c>
      <c r="L32" s="200"/>
      <c r="M32" s="37"/>
      <c r="N32" s="37"/>
      <c r="O32" s="37"/>
      <c r="P32" s="39"/>
    </row>
    <row r="33" spans="1:16" ht="16.5" customHeight="1" x14ac:dyDescent="0.25">
      <c r="A33" s="34"/>
      <c r="B33" s="37"/>
      <c r="C33" s="2"/>
      <c r="D33" s="196" t="str">
        <f t="shared" si="0"/>
        <v/>
      </c>
      <c r="E33" s="196"/>
      <c r="F33" s="197" t="s">
        <v>317</v>
      </c>
      <c r="G33" s="198"/>
      <c r="H33" s="198"/>
      <c r="I33" s="198"/>
      <c r="J33" s="198"/>
      <c r="K33" s="199">
        <v>6.2</v>
      </c>
      <c r="L33" s="200"/>
      <c r="M33" s="37"/>
      <c r="N33" s="37"/>
      <c r="O33" s="37"/>
      <c r="P33" s="39"/>
    </row>
    <row r="34" spans="1:16" ht="12" customHeight="1" x14ac:dyDescent="0.25">
      <c r="A34" s="3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9"/>
    </row>
    <row r="35" spans="1:16" ht="18" customHeight="1" x14ac:dyDescent="0.25">
      <c r="A35" s="34"/>
      <c r="B35" s="2"/>
      <c r="C35" s="201" t="s">
        <v>272</v>
      </c>
      <c r="D35" s="201"/>
      <c r="E35" s="201"/>
      <c r="F35" s="201"/>
      <c r="G35" s="201"/>
      <c r="H35" s="201"/>
      <c r="I35" s="2"/>
      <c r="J35" s="2"/>
      <c r="K35" s="2"/>
      <c r="L35" s="2"/>
      <c r="M35" s="2"/>
      <c r="N35" s="2"/>
      <c r="O35" s="2"/>
      <c r="P35" s="39"/>
    </row>
    <row r="36" spans="1:16" ht="13.5" customHeight="1" x14ac:dyDescent="0.25">
      <c r="A36" s="3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9"/>
    </row>
    <row r="37" spans="1:16" ht="15.75" customHeight="1" x14ac:dyDescent="0.25">
      <c r="A37" s="34"/>
      <c r="C37" s="2"/>
      <c r="D37" s="202" t="s">
        <v>273</v>
      </c>
      <c r="E37" s="202"/>
      <c r="F37" s="202"/>
      <c r="G37" s="61"/>
      <c r="H37" s="203" t="s">
        <v>274</v>
      </c>
      <c r="I37" s="203"/>
      <c r="J37" s="61"/>
      <c r="K37" s="203" t="s">
        <v>275</v>
      </c>
      <c r="L37" s="203"/>
      <c r="M37" s="2"/>
      <c r="N37" s="2"/>
      <c r="O37" s="2"/>
      <c r="P37" s="39"/>
    </row>
    <row r="38" spans="1:16" ht="16.5" customHeight="1" x14ac:dyDescent="0.3">
      <c r="A38" s="34"/>
      <c r="B38" s="2"/>
      <c r="C38" s="2"/>
      <c r="D38" s="189" t="str">
        <f>IF(Calculator!X16&gt;0, Calculator!X16, "")</f>
        <v/>
      </c>
      <c r="E38" s="189"/>
      <c r="F38" s="189"/>
      <c r="G38" s="88" t="s">
        <v>277</v>
      </c>
      <c r="H38" s="187" t="str">
        <f>IF(D38="", "", Lookups!$N34)</f>
        <v/>
      </c>
      <c r="I38" s="187"/>
      <c r="J38" s="88" t="s">
        <v>278</v>
      </c>
      <c r="K38" s="188" t="str">
        <f>IF(OR(D38="", H38=""), "", H38*D38)</f>
        <v/>
      </c>
      <c r="L38" s="188"/>
      <c r="M38" s="2"/>
      <c r="N38" s="2"/>
      <c r="O38" s="2"/>
      <c r="P38" s="39"/>
    </row>
    <row r="39" spans="1:16" ht="16.5" customHeight="1" x14ac:dyDescent="0.3">
      <c r="A39" s="34"/>
      <c r="B39" s="2"/>
      <c r="C39" s="2"/>
      <c r="D39" s="189" t="str">
        <f>IF(Calculator!AB16&gt;0, Calculator!AB16, "")</f>
        <v/>
      </c>
      <c r="E39" s="189"/>
      <c r="F39" s="189"/>
      <c r="G39" s="88" t="s">
        <v>277</v>
      </c>
      <c r="H39" s="187" t="str">
        <f>IF(D39="", "", Lookups!$N35)</f>
        <v/>
      </c>
      <c r="I39" s="187"/>
      <c r="J39" s="88" t="s">
        <v>278</v>
      </c>
      <c r="K39" s="188" t="str">
        <f t="shared" ref="K39:K45" si="1">IF(OR(D39="", H39=""), "", H39*D39)</f>
        <v/>
      </c>
      <c r="L39" s="188"/>
      <c r="M39" s="2"/>
      <c r="N39" s="2"/>
      <c r="O39" s="2"/>
      <c r="P39" s="39"/>
    </row>
    <row r="40" spans="1:16" ht="16.5" customHeight="1" x14ac:dyDescent="0.3">
      <c r="A40" s="34"/>
      <c r="B40" s="2"/>
      <c r="C40" s="2"/>
      <c r="D40" s="189" t="str">
        <f>IF(Calculator!AF16&gt;0, Calculator!AF16, "")</f>
        <v/>
      </c>
      <c r="E40" s="189"/>
      <c r="F40" s="189"/>
      <c r="G40" s="88" t="s">
        <v>277</v>
      </c>
      <c r="H40" s="187" t="str">
        <f>IF(D40="", "", Lookups!$N36)</f>
        <v/>
      </c>
      <c r="I40" s="187"/>
      <c r="J40" s="88" t="s">
        <v>278</v>
      </c>
      <c r="K40" s="188" t="str">
        <f t="shared" si="1"/>
        <v/>
      </c>
      <c r="L40" s="188"/>
      <c r="M40" s="2"/>
      <c r="N40" s="2"/>
      <c r="O40" s="2"/>
      <c r="P40" s="39"/>
    </row>
    <row r="41" spans="1:16" ht="16.5" customHeight="1" x14ac:dyDescent="0.3">
      <c r="A41" s="34"/>
      <c r="B41" s="2"/>
      <c r="C41" s="2"/>
      <c r="D41" s="189" t="str">
        <f>IF(Calculator!AJ16&gt;0, Calculator!AJ16, "")</f>
        <v/>
      </c>
      <c r="E41" s="189"/>
      <c r="F41" s="189"/>
      <c r="G41" s="88" t="s">
        <v>277</v>
      </c>
      <c r="H41" s="187" t="str">
        <f>IF(D41="", "", Lookups!$N37)</f>
        <v/>
      </c>
      <c r="I41" s="187"/>
      <c r="J41" s="88" t="s">
        <v>278</v>
      </c>
      <c r="K41" s="188" t="str">
        <f t="shared" si="1"/>
        <v/>
      </c>
      <c r="L41" s="188"/>
      <c r="M41" s="2"/>
      <c r="N41" s="2"/>
      <c r="O41" s="2"/>
      <c r="P41" s="39"/>
    </row>
    <row r="42" spans="1:16" ht="16.5" customHeight="1" x14ac:dyDescent="0.3">
      <c r="A42" s="34"/>
      <c r="B42" s="2"/>
      <c r="C42" s="2"/>
      <c r="D42" s="189" t="str">
        <f>IF(Calculator!AN16&gt;0, Calculator!AN16, "")</f>
        <v/>
      </c>
      <c r="E42" s="189"/>
      <c r="F42" s="189"/>
      <c r="G42" s="88" t="s">
        <v>277</v>
      </c>
      <c r="H42" s="187" t="str">
        <f>IF(D42="", "", Lookups!$N38)</f>
        <v/>
      </c>
      <c r="I42" s="187"/>
      <c r="J42" s="88" t="s">
        <v>278</v>
      </c>
      <c r="K42" s="188" t="str">
        <f t="shared" si="1"/>
        <v/>
      </c>
      <c r="L42" s="188"/>
      <c r="M42" s="2"/>
      <c r="N42" s="2"/>
      <c r="O42" s="2"/>
      <c r="P42" s="39"/>
    </row>
    <row r="43" spans="1:16" ht="16.5" customHeight="1" x14ac:dyDescent="0.3">
      <c r="A43" s="34"/>
      <c r="B43" s="2"/>
      <c r="C43" s="2"/>
      <c r="D43" s="189" t="str">
        <f>IF(Calculator!AR16&gt;0, Calculator!AR16, "")</f>
        <v/>
      </c>
      <c r="E43" s="189"/>
      <c r="F43" s="189"/>
      <c r="G43" s="88" t="s">
        <v>277</v>
      </c>
      <c r="H43" s="187" t="str">
        <f>IF(D43="", "", Lookups!$N39)</f>
        <v/>
      </c>
      <c r="I43" s="187"/>
      <c r="J43" s="88" t="s">
        <v>278</v>
      </c>
      <c r="K43" s="188" t="str">
        <f t="shared" si="1"/>
        <v/>
      </c>
      <c r="L43" s="188"/>
      <c r="M43" s="2"/>
      <c r="N43" s="2"/>
      <c r="O43" s="2"/>
      <c r="P43" s="39"/>
    </row>
    <row r="44" spans="1:16" ht="16.5" customHeight="1" x14ac:dyDescent="0.3">
      <c r="A44" s="34"/>
      <c r="B44" s="2"/>
      <c r="C44" s="2"/>
      <c r="D44" s="189" t="str">
        <f>IF(Calculator!AV16&gt;0, Calculator!AV16, "")</f>
        <v/>
      </c>
      <c r="E44" s="189"/>
      <c r="F44" s="189"/>
      <c r="G44" s="88" t="s">
        <v>277</v>
      </c>
      <c r="H44" s="187" t="str">
        <f>IF(D44="", "", Lookups!$N40)</f>
        <v/>
      </c>
      <c r="I44" s="187"/>
      <c r="J44" s="88" t="s">
        <v>278</v>
      </c>
      <c r="K44" s="188" t="str">
        <f t="shared" si="1"/>
        <v/>
      </c>
      <c r="L44" s="188"/>
      <c r="M44" s="2"/>
      <c r="N44" s="2"/>
      <c r="O44" s="2"/>
      <c r="P44" s="39"/>
    </row>
    <row r="45" spans="1:16" ht="16.5" customHeight="1" x14ac:dyDescent="0.3">
      <c r="A45" s="34"/>
      <c r="B45" s="2"/>
      <c r="C45" s="2"/>
      <c r="D45" s="189" t="str">
        <f>IF(Calculator!AZ16&gt;0, Calculator!AZ16, "")</f>
        <v/>
      </c>
      <c r="E45" s="189"/>
      <c r="F45" s="189"/>
      <c r="G45" s="88" t="s">
        <v>277</v>
      </c>
      <c r="H45" s="187" t="str">
        <f>IF(D45="", "", Lookups!$N41)</f>
        <v/>
      </c>
      <c r="I45" s="187"/>
      <c r="J45" s="88" t="s">
        <v>278</v>
      </c>
      <c r="K45" s="188" t="str">
        <f t="shared" si="1"/>
        <v/>
      </c>
      <c r="L45" s="188"/>
      <c r="M45" s="2"/>
      <c r="N45" s="2"/>
      <c r="O45" s="2"/>
      <c r="P45" s="39"/>
    </row>
    <row r="46" spans="1:16" ht="16.5" customHeight="1" x14ac:dyDescent="0.3">
      <c r="A46" s="34"/>
      <c r="B46" s="2"/>
      <c r="C46" s="2"/>
      <c r="D46" s="189" t="str">
        <f>IF(Calculator!$BD$16&gt;0, Calculator!$BD$16, "")</f>
        <v/>
      </c>
      <c r="E46" s="189"/>
      <c r="F46" s="189"/>
      <c r="G46" s="88" t="s">
        <v>277</v>
      </c>
      <c r="H46" s="187" t="str">
        <f>IF(D46="", "", Lookups!$N$14)</f>
        <v/>
      </c>
      <c r="I46" s="187"/>
      <c r="J46" s="88" t="s">
        <v>278</v>
      </c>
      <c r="K46" s="188" t="str">
        <f>IF(OR(D46="", H46=""), "", H46*D46)</f>
        <v/>
      </c>
      <c r="L46" s="188"/>
      <c r="M46" s="2"/>
      <c r="N46" s="2"/>
      <c r="O46" s="2"/>
      <c r="P46" s="39"/>
    </row>
    <row r="47" spans="1:16" ht="16.5" customHeight="1" x14ac:dyDescent="0.3">
      <c r="A47" s="34"/>
      <c r="B47" s="2"/>
      <c r="C47" s="2"/>
      <c r="D47" s="189" t="str">
        <f>IF(Calculator!$BH$16&gt;0, Calculator!$BH$16, "")</f>
        <v/>
      </c>
      <c r="E47" s="189"/>
      <c r="F47" s="189"/>
      <c r="G47" s="88" t="s">
        <v>277</v>
      </c>
      <c r="H47" s="187" t="str">
        <f>IF(D47="", "", Lookups!$N$15)</f>
        <v/>
      </c>
      <c r="I47" s="187"/>
      <c r="J47" s="88" t="s">
        <v>278</v>
      </c>
      <c r="K47" s="188" t="str">
        <f>IF(OR(D47="", H47=""), "", H47*D47)</f>
        <v/>
      </c>
      <c r="L47" s="188"/>
      <c r="M47" s="2"/>
      <c r="N47" s="2"/>
      <c r="O47" s="2"/>
      <c r="P47" s="39"/>
    </row>
    <row r="48" spans="1:16" ht="16.5" customHeight="1" x14ac:dyDescent="0.3">
      <c r="A48" s="34"/>
      <c r="B48" s="2"/>
      <c r="C48" s="2"/>
      <c r="D48" s="189" t="str">
        <f>IF(Calculator!$BL$16&gt;0, Calculator!$BL$16, "")</f>
        <v/>
      </c>
      <c r="E48" s="189"/>
      <c r="F48" s="189"/>
      <c r="G48" s="88" t="s">
        <v>277</v>
      </c>
      <c r="H48" s="187" t="str">
        <f>IF(D48="", "", Lookups!$N$16)</f>
        <v/>
      </c>
      <c r="I48" s="187"/>
      <c r="J48" s="88" t="s">
        <v>278</v>
      </c>
      <c r="K48" s="188" t="str">
        <f>IF(OR(D48="", H48=""), "", H48*D48)</f>
        <v/>
      </c>
      <c r="L48" s="188"/>
      <c r="M48" s="2"/>
      <c r="N48" s="2"/>
      <c r="O48" s="2"/>
      <c r="P48" s="39"/>
    </row>
    <row r="49" spans="1:16" ht="16.5" customHeight="1" x14ac:dyDescent="0.3">
      <c r="A49" s="34"/>
      <c r="B49" s="2"/>
      <c r="C49" s="2"/>
      <c r="D49" s="189" t="str">
        <f>IF(Calculator!$BP$16&gt;0, Calculator!$BP$16, "")</f>
        <v/>
      </c>
      <c r="E49" s="189"/>
      <c r="F49" s="189"/>
      <c r="G49" s="88" t="s">
        <v>277</v>
      </c>
      <c r="H49" s="187" t="str">
        <f>IF(D49="", "", Lookups!$Y$6)</f>
        <v/>
      </c>
      <c r="I49" s="187"/>
      <c r="J49" s="88" t="s">
        <v>278</v>
      </c>
      <c r="K49" s="188" t="str">
        <f>IF(OR(D49="", H49=""), "", H49*D49)</f>
        <v/>
      </c>
      <c r="L49" s="188"/>
      <c r="M49" s="2"/>
      <c r="N49" s="2"/>
      <c r="O49" s="2"/>
      <c r="P49" s="39"/>
    </row>
    <row r="50" spans="1:16" ht="16.5" customHeight="1" x14ac:dyDescent="0.3">
      <c r="A50" s="34"/>
      <c r="B50" s="2"/>
      <c r="C50" s="2"/>
      <c r="D50" s="189" t="str">
        <f>IF(Calculator!$BT$16&gt;0, Calculator!$BT$16, "")</f>
        <v/>
      </c>
      <c r="E50" s="189"/>
      <c r="F50" s="189"/>
      <c r="G50" s="88" t="s">
        <v>277</v>
      </c>
      <c r="H50" s="187" t="str">
        <f>IF(D50="", "", Lookups!$N$18)</f>
        <v/>
      </c>
      <c r="I50" s="187"/>
      <c r="J50" s="88" t="s">
        <v>278</v>
      </c>
      <c r="K50" s="188" t="str">
        <f>IF(OR(D50="", H50=""), "", H50*D50)</f>
        <v/>
      </c>
      <c r="L50" s="188"/>
      <c r="M50" s="2"/>
      <c r="N50" s="2"/>
      <c r="O50" s="2"/>
      <c r="P50" s="39"/>
    </row>
    <row r="51" spans="1:16" x14ac:dyDescent="0.25">
      <c r="A51" s="3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9"/>
    </row>
    <row r="52" spans="1:16" ht="16.5" customHeight="1" x14ac:dyDescent="0.3">
      <c r="A52" s="34"/>
      <c r="B52" s="2"/>
      <c r="C52" s="191" t="s">
        <v>279</v>
      </c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2"/>
      <c r="P52" s="39"/>
    </row>
    <row r="53" spans="1:16" ht="18.75" x14ac:dyDescent="0.3">
      <c r="A53" s="34"/>
      <c r="B53" s="2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2"/>
      <c r="P53" s="39"/>
    </row>
    <row r="54" spans="1:16" ht="18.75" x14ac:dyDescent="0.3">
      <c r="A54" s="34"/>
      <c r="B54" s="2"/>
      <c r="C54" s="191" t="s">
        <v>225</v>
      </c>
      <c r="D54" s="191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2"/>
      <c r="P54" s="39"/>
    </row>
    <row r="55" spans="1:16" ht="13.5" customHeight="1" x14ac:dyDescent="0.25">
      <c r="A55" s="34"/>
      <c r="B55" s="2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60"/>
      <c r="N55" s="60"/>
      <c r="O55" s="2"/>
      <c r="P55" s="39"/>
    </row>
    <row r="56" spans="1:16" ht="18" customHeight="1" x14ac:dyDescent="0.25">
      <c r="A56" s="34"/>
      <c r="B56" s="2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60"/>
      <c r="N56" s="60"/>
      <c r="O56" s="2"/>
      <c r="P56" s="39"/>
    </row>
    <row r="57" spans="1:16" ht="18" customHeight="1" x14ac:dyDescent="0.25">
      <c r="A57" s="34"/>
      <c r="B57" s="2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60"/>
      <c r="N57" s="60"/>
      <c r="O57" s="2"/>
      <c r="P57" s="39"/>
    </row>
    <row r="58" spans="1:16" ht="18" customHeight="1" x14ac:dyDescent="0.25">
      <c r="A58" s="34"/>
      <c r="B58" s="2"/>
      <c r="C58" s="190" t="s">
        <v>226</v>
      </c>
      <c r="D58" s="190"/>
      <c r="E58" s="190"/>
      <c r="F58" s="190"/>
      <c r="G58" s="192" t="str">
        <f>IF('General Info'!G16="", "", 'General Info'!G16)</f>
        <v/>
      </c>
      <c r="H58" s="192"/>
      <c r="I58" s="192"/>
      <c r="J58" s="192"/>
      <c r="K58" s="60"/>
      <c r="L58" s="60"/>
      <c r="M58" s="60"/>
      <c r="N58" s="60"/>
      <c r="O58" s="2"/>
      <c r="P58" s="39"/>
    </row>
    <row r="59" spans="1:16" ht="18" customHeight="1" x14ac:dyDescent="0.25">
      <c r="A59" s="34"/>
      <c r="B59" s="2"/>
      <c r="C59" s="190" t="s">
        <v>227</v>
      </c>
      <c r="D59" s="190"/>
      <c r="E59" s="190"/>
      <c r="F59" s="190"/>
      <c r="G59" s="192" t="str">
        <f>IF('General Info'!G17="", "", 'General Info'!G17)</f>
        <v/>
      </c>
      <c r="H59" s="192"/>
      <c r="I59" s="192"/>
      <c r="J59" s="192"/>
      <c r="K59" s="60"/>
      <c r="L59" s="60"/>
      <c r="M59" s="60"/>
      <c r="N59" s="60"/>
      <c r="O59" s="2"/>
      <c r="P59" s="39"/>
    </row>
    <row r="60" spans="1:16" ht="18" customHeight="1" x14ac:dyDescent="0.25">
      <c r="A60" s="34"/>
      <c r="B60" s="2"/>
      <c r="C60" s="190" t="s">
        <v>280</v>
      </c>
      <c r="D60" s="190"/>
      <c r="E60" s="190"/>
      <c r="F60" s="190"/>
      <c r="G60" s="193" t="str">
        <f>IF('General Info'!G19="", "", 'General Info'!G19)</f>
        <v/>
      </c>
      <c r="H60" s="193"/>
      <c r="I60" s="193"/>
      <c r="J60" s="193"/>
      <c r="K60" s="60"/>
      <c r="L60" s="60"/>
      <c r="M60" s="60"/>
      <c r="N60" s="60"/>
      <c r="O60" s="2"/>
      <c r="P60" s="39"/>
    </row>
    <row r="61" spans="1:16" ht="18" customHeight="1" x14ac:dyDescent="0.25">
      <c r="A61" s="34"/>
      <c r="B61" s="2"/>
      <c r="C61" s="190" t="s">
        <v>281</v>
      </c>
      <c r="D61" s="190"/>
      <c r="E61" s="190"/>
      <c r="F61" s="190"/>
      <c r="G61" s="194" t="str">
        <f>IF('General Info'!G18="", "", 'General Info'!G18)</f>
        <v/>
      </c>
      <c r="H61" s="194"/>
      <c r="I61" s="194"/>
      <c r="J61" s="194"/>
      <c r="K61" s="60"/>
      <c r="L61" s="60"/>
      <c r="M61" s="60"/>
      <c r="N61" s="60"/>
      <c r="O61" s="2"/>
      <c r="P61" s="39"/>
    </row>
    <row r="62" spans="1:16" ht="10.5" customHeight="1" x14ac:dyDescent="0.25">
      <c r="A62" s="3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9"/>
    </row>
    <row r="63" spans="1:16" ht="12.75" customHeight="1" x14ac:dyDescent="0.25">
      <c r="A63" s="3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9"/>
    </row>
    <row r="64" spans="1:16" ht="15" customHeight="1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idden="1" x14ac:dyDescent="0.25">
      <c r="A67" s="59"/>
      <c r="B67" s="59"/>
      <c r="C67" s="204" t="str">
        <f>IF('General Info'!G7="", "Blank", IF('General Info'!$G$7="West Penn Power", "WPP_logo", IF('General Info'!$G$7="Penn Power", "PP_logo", IF('General Info'!$G$7="Penelec", "PN_logo", IF('General Info'!$G$7="Met-Ed", "ME_logo", "")))))</f>
        <v>Blank</v>
      </c>
      <c r="D67" s="20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</sheetData>
  <sheetProtection selectLockedCells="1"/>
  <mergeCells count="108">
    <mergeCell ref="D7:E7"/>
    <mergeCell ref="M4:N4"/>
    <mergeCell ref="M5:N5"/>
    <mergeCell ref="C9:O9"/>
    <mergeCell ref="C18:H18"/>
    <mergeCell ref="D20:E20"/>
    <mergeCell ref="F20:J20"/>
    <mergeCell ref="C15:O15"/>
    <mergeCell ref="C17:O17"/>
    <mergeCell ref="D10:E10"/>
    <mergeCell ref="C11:K11"/>
    <mergeCell ref="C5:F5"/>
    <mergeCell ref="C13:O13"/>
    <mergeCell ref="C67:D67"/>
    <mergeCell ref="D38:F38"/>
    <mergeCell ref="H38:I38"/>
    <mergeCell ref="K37:L37"/>
    <mergeCell ref="D21:E21"/>
    <mergeCell ref="D22:E22"/>
    <mergeCell ref="D26:E26"/>
    <mergeCell ref="F26:J26"/>
    <mergeCell ref="K20:L20"/>
    <mergeCell ref="K21:L21"/>
    <mergeCell ref="K22:L22"/>
    <mergeCell ref="K23:L23"/>
    <mergeCell ref="K24:L24"/>
    <mergeCell ref="D23:E23"/>
    <mergeCell ref="D24:E24"/>
    <mergeCell ref="K27:L27"/>
    <mergeCell ref="K26:L26"/>
    <mergeCell ref="K25:L25"/>
    <mergeCell ref="F21:J21"/>
    <mergeCell ref="F22:J22"/>
    <mergeCell ref="K38:L38"/>
    <mergeCell ref="F32:J32"/>
    <mergeCell ref="F29:J29"/>
    <mergeCell ref="K29:L29"/>
    <mergeCell ref="F23:J23"/>
    <mergeCell ref="F24:J24"/>
    <mergeCell ref="F25:J25"/>
    <mergeCell ref="H39:I39"/>
    <mergeCell ref="F31:J31"/>
    <mergeCell ref="F33:J33"/>
    <mergeCell ref="D33:E33"/>
    <mergeCell ref="F30:J30"/>
    <mergeCell ref="K39:L39"/>
    <mergeCell ref="K28:L28"/>
    <mergeCell ref="C35:H35"/>
    <mergeCell ref="D37:F37"/>
    <mergeCell ref="H37:I37"/>
    <mergeCell ref="D29:E29"/>
    <mergeCell ref="D30:E30"/>
    <mergeCell ref="D31:E31"/>
    <mergeCell ref="D32:E32"/>
    <mergeCell ref="K30:L30"/>
    <mergeCell ref="K31:L31"/>
    <mergeCell ref="K33:L33"/>
    <mergeCell ref="K32:L32"/>
    <mergeCell ref="C52:N52"/>
    <mergeCell ref="H46:I46"/>
    <mergeCell ref="K46:L46"/>
    <mergeCell ref="D47:F47"/>
    <mergeCell ref="H47:I47"/>
    <mergeCell ref="D44:F44"/>
    <mergeCell ref="D25:E25"/>
    <mergeCell ref="D27:E27"/>
    <mergeCell ref="F27:J27"/>
    <mergeCell ref="F28:J28"/>
    <mergeCell ref="D28:E28"/>
    <mergeCell ref="K40:L40"/>
    <mergeCell ref="H40:I40"/>
    <mergeCell ref="K45:L45"/>
    <mergeCell ref="H45:I45"/>
    <mergeCell ref="D39:F39"/>
    <mergeCell ref="D40:F40"/>
    <mergeCell ref="D41:F41"/>
    <mergeCell ref="D42:F42"/>
    <mergeCell ref="D43:F43"/>
    <mergeCell ref="D45:F45"/>
    <mergeCell ref="K41:L41"/>
    <mergeCell ref="H41:I41"/>
    <mergeCell ref="H42:I42"/>
    <mergeCell ref="C61:F61"/>
    <mergeCell ref="C54:D54"/>
    <mergeCell ref="G58:J58"/>
    <mergeCell ref="G59:J59"/>
    <mergeCell ref="G60:J60"/>
    <mergeCell ref="G61:J61"/>
    <mergeCell ref="C55:L57"/>
    <mergeCell ref="C58:F58"/>
    <mergeCell ref="C59:F59"/>
    <mergeCell ref="C60:F60"/>
    <mergeCell ref="H43:I43"/>
    <mergeCell ref="H44:I44"/>
    <mergeCell ref="K42:L42"/>
    <mergeCell ref="K43:L43"/>
    <mergeCell ref="K44:L44"/>
    <mergeCell ref="D50:F50"/>
    <mergeCell ref="H50:I50"/>
    <mergeCell ref="K50:L50"/>
    <mergeCell ref="K47:L47"/>
    <mergeCell ref="D48:F48"/>
    <mergeCell ref="H48:I48"/>
    <mergeCell ref="K48:L48"/>
    <mergeCell ref="D49:F49"/>
    <mergeCell ref="H49:I49"/>
    <mergeCell ref="K49:L49"/>
    <mergeCell ref="D46:F46"/>
  </mergeCells>
  <pageMargins left="0.7" right="0.7" top="0.75" bottom="0.75" header="0.3" footer="0.3"/>
  <pageSetup scale="66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D70"/>
  <sheetViews>
    <sheetView topLeftCell="J1" zoomScale="90" zoomScaleNormal="90" workbookViewId="0">
      <selection activeCell="T30" sqref="T30"/>
    </sheetView>
  </sheetViews>
  <sheetFormatPr defaultRowHeight="15" x14ac:dyDescent="0.25"/>
  <cols>
    <col min="1" max="1" width="33.42578125" customWidth="1"/>
    <col min="2" max="2" width="19.28515625" bestFit="1" customWidth="1"/>
    <col min="3" max="3" width="22.5703125" customWidth="1"/>
    <col min="4" max="4" width="27.85546875" customWidth="1"/>
    <col min="5" max="6" width="5.85546875" customWidth="1"/>
    <col min="7" max="7" width="22.5703125" bestFit="1" customWidth="1"/>
    <col min="8" max="8" width="13.140625" bestFit="1" customWidth="1"/>
    <col min="9" max="9" width="42.140625" bestFit="1" customWidth="1"/>
    <col min="10" max="10" width="10.7109375" bestFit="1" customWidth="1"/>
    <col min="11" max="11" width="9.7109375" bestFit="1" customWidth="1"/>
    <col min="12" max="12" width="15.28515625" bestFit="1" customWidth="1"/>
    <col min="13" max="13" width="9.7109375" bestFit="1" customWidth="1"/>
    <col min="14" max="14" width="15.85546875" bestFit="1" customWidth="1"/>
    <col min="18" max="18" width="15.140625" customWidth="1"/>
    <col min="19" max="19" width="13.28515625" customWidth="1"/>
    <col min="20" max="20" width="38.140625" customWidth="1"/>
    <col min="21" max="24" width="12.85546875" customWidth="1"/>
    <col min="25" max="25" width="13" customWidth="1"/>
    <col min="26" max="27" width="18.42578125" customWidth="1"/>
    <col min="30" max="30" width="13.5703125" bestFit="1" customWidth="1"/>
  </cols>
  <sheetData>
    <row r="1" spans="1:30" ht="21.75" customHeight="1" x14ac:dyDescent="0.25">
      <c r="G1" s="221" t="s">
        <v>98</v>
      </c>
      <c r="H1" s="222"/>
      <c r="I1" s="50"/>
      <c r="J1" s="50"/>
      <c r="K1" s="50"/>
      <c r="L1" s="50"/>
      <c r="M1" s="50"/>
      <c r="N1" s="51"/>
    </row>
    <row r="2" spans="1:30" ht="30" x14ac:dyDescent="0.25">
      <c r="A2" s="49" t="s">
        <v>0</v>
      </c>
      <c r="B2" s="49" t="s">
        <v>1</v>
      </c>
      <c r="C2" s="217" t="s">
        <v>2</v>
      </c>
      <c r="D2" s="217"/>
      <c r="G2" s="52" t="s">
        <v>99</v>
      </c>
      <c r="H2" s="53" t="s">
        <v>100</v>
      </c>
      <c r="I2" s="53" t="s">
        <v>101</v>
      </c>
      <c r="J2" s="53" t="s">
        <v>102</v>
      </c>
      <c r="K2" s="53" t="s">
        <v>103</v>
      </c>
      <c r="L2" s="53" t="s">
        <v>104</v>
      </c>
      <c r="M2" s="53" t="s">
        <v>105</v>
      </c>
      <c r="N2" s="54" t="s">
        <v>106</v>
      </c>
      <c r="R2" s="80" t="s">
        <v>99</v>
      </c>
      <c r="S2" s="80" t="s">
        <v>100</v>
      </c>
      <c r="T2" s="80" t="s">
        <v>101</v>
      </c>
      <c r="U2" s="80" t="s">
        <v>102</v>
      </c>
      <c r="V2" s="80" t="s">
        <v>103</v>
      </c>
      <c r="W2" s="80" t="s">
        <v>104</v>
      </c>
      <c r="X2" s="80" t="s">
        <v>105</v>
      </c>
      <c r="Y2" s="104" t="s">
        <v>348</v>
      </c>
      <c r="AD2" s="100" t="s">
        <v>339</v>
      </c>
    </row>
    <row r="3" spans="1:30" x14ac:dyDescent="0.25">
      <c r="A3" s="48" t="s">
        <v>3</v>
      </c>
      <c r="B3" s="48" t="s">
        <v>7</v>
      </c>
      <c r="C3" s="48" t="s">
        <v>3</v>
      </c>
      <c r="D3" s="48" t="s">
        <v>26</v>
      </c>
      <c r="G3" s="3"/>
      <c r="I3" t="s">
        <v>276</v>
      </c>
      <c r="N3" s="18"/>
      <c r="R3" s="79" t="s">
        <v>137</v>
      </c>
      <c r="S3" s="79" t="s">
        <v>138</v>
      </c>
      <c r="T3" s="79" t="s">
        <v>139</v>
      </c>
      <c r="U3" s="79" t="s">
        <v>136</v>
      </c>
      <c r="V3" s="79">
        <v>1</v>
      </c>
      <c r="W3" s="79">
        <v>100</v>
      </c>
      <c r="X3" s="79">
        <v>138</v>
      </c>
      <c r="Y3" s="103">
        <v>5.91</v>
      </c>
      <c r="AD3" t="s">
        <v>133</v>
      </c>
    </row>
    <row r="4" spans="1:30" x14ac:dyDescent="0.25">
      <c r="A4" s="48" t="s">
        <v>4</v>
      </c>
      <c r="B4" s="48" t="s">
        <v>8</v>
      </c>
      <c r="C4" s="48" t="s">
        <v>3</v>
      </c>
      <c r="D4" s="48" t="s">
        <v>27</v>
      </c>
      <c r="G4" s="3" t="s">
        <v>107</v>
      </c>
      <c r="H4" t="s">
        <v>108</v>
      </c>
      <c r="I4" t="s">
        <v>109</v>
      </c>
      <c r="J4" s="30" t="s">
        <v>110</v>
      </c>
      <c r="K4" s="30">
        <v>1</v>
      </c>
      <c r="L4" s="30">
        <v>100</v>
      </c>
      <c r="M4" s="30">
        <v>100</v>
      </c>
      <c r="N4" s="43">
        <v>0</v>
      </c>
      <c r="O4" s="15"/>
      <c r="P4" s="15"/>
      <c r="Q4" s="15"/>
      <c r="R4" s="79" t="s">
        <v>140</v>
      </c>
      <c r="S4" s="79" t="s">
        <v>141</v>
      </c>
      <c r="T4" s="79" t="s">
        <v>142</v>
      </c>
      <c r="U4" s="79" t="s">
        <v>136</v>
      </c>
      <c r="V4" s="79">
        <v>1</v>
      </c>
      <c r="W4" s="79">
        <v>150</v>
      </c>
      <c r="X4" s="79">
        <v>188</v>
      </c>
      <c r="Y4" s="103">
        <v>6.06</v>
      </c>
      <c r="AD4" t="s">
        <v>137</v>
      </c>
    </row>
    <row r="5" spans="1:30" x14ac:dyDescent="0.25">
      <c r="A5" s="48" t="s">
        <v>5</v>
      </c>
      <c r="B5" s="48" t="s">
        <v>9</v>
      </c>
      <c r="C5" s="48" t="s">
        <v>3</v>
      </c>
      <c r="D5" s="48" t="s">
        <v>28</v>
      </c>
      <c r="G5" s="3" t="s">
        <v>111</v>
      </c>
      <c r="H5" t="s">
        <v>112</v>
      </c>
      <c r="I5" t="s">
        <v>113</v>
      </c>
      <c r="J5" s="30" t="s">
        <v>110</v>
      </c>
      <c r="K5" s="30">
        <v>1</v>
      </c>
      <c r="L5" s="30">
        <v>105</v>
      </c>
      <c r="M5" s="30">
        <v>105</v>
      </c>
      <c r="N5" s="43">
        <v>0</v>
      </c>
      <c r="R5" s="79" t="s">
        <v>143</v>
      </c>
      <c r="S5" s="79" t="s">
        <v>144</v>
      </c>
      <c r="T5" s="79" t="s">
        <v>145</v>
      </c>
      <c r="U5" s="79" t="s">
        <v>136</v>
      </c>
      <c r="V5" s="79">
        <v>1</v>
      </c>
      <c r="W5" s="79">
        <v>200</v>
      </c>
      <c r="X5" s="79">
        <v>250</v>
      </c>
      <c r="Y5" s="103">
        <v>7.11</v>
      </c>
      <c r="AD5" t="s">
        <v>140</v>
      </c>
    </row>
    <row r="6" spans="1:30" x14ac:dyDescent="0.25">
      <c r="A6" s="48" t="s">
        <v>6</v>
      </c>
      <c r="B6" s="48" t="s">
        <v>10</v>
      </c>
      <c r="C6" s="48" t="s">
        <v>3</v>
      </c>
      <c r="D6" s="48" t="s">
        <v>29</v>
      </c>
      <c r="G6" s="3" t="s">
        <v>114</v>
      </c>
      <c r="H6" t="s">
        <v>115</v>
      </c>
      <c r="I6" t="s">
        <v>116</v>
      </c>
      <c r="J6" s="30" t="s">
        <v>110</v>
      </c>
      <c r="K6" s="30">
        <v>1</v>
      </c>
      <c r="L6" s="30">
        <v>200</v>
      </c>
      <c r="M6" s="30">
        <v>200</v>
      </c>
      <c r="N6" s="43">
        <v>0</v>
      </c>
      <c r="R6" s="79" t="s">
        <v>146</v>
      </c>
      <c r="S6" s="79" t="s">
        <v>147</v>
      </c>
      <c r="T6" s="79" t="s">
        <v>148</v>
      </c>
      <c r="U6" s="79" t="s">
        <v>136</v>
      </c>
      <c r="V6" s="79">
        <v>1</v>
      </c>
      <c r="W6" s="79">
        <v>250</v>
      </c>
      <c r="X6" s="79">
        <v>295</v>
      </c>
      <c r="Y6" s="103">
        <v>6.2</v>
      </c>
      <c r="AD6" t="s">
        <v>143</v>
      </c>
    </row>
    <row r="7" spans="1:30" x14ac:dyDescent="0.25">
      <c r="A7" s="48"/>
      <c r="B7" s="48"/>
      <c r="C7" s="48" t="s">
        <v>3</v>
      </c>
      <c r="D7" s="48" t="s">
        <v>30</v>
      </c>
      <c r="G7" s="3" t="s">
        <v>117</v>
      </c>
      <c r="H7" t="s">
        <v>118</v>
      </c>
      <c r="I7" t="s">
        <v>119</v>
      </c>
      <c r="J7" s="30" t="s">
        <v>110</v>
      </c>
      <c r="K7" s="30">
        <v>1</v>
      </c>
      <c r="L7" s="30">
        <v>205</v>
      </c>
      <c r="M7" s="30">
        <v>205</v>
      </c>
      <c r="N7" s="43">
        <v>0</v>
      </c>
      <c r="R7" s="79" t="s">
        <v>149</v>
      </c>
      <c r="S7" s="79" t="s">
        <v>150</v>
      </c>
      <c r="T7" s="79" t="s">
        <v>151</v>
      </c>
      <c r="U7" s="79" t="s">
        <v>136</v>
      </c>
      <c r="V7" s="79">
        <v>1</v>
      </c>
      <c r="W7" s="79">
        <v>400</v>
      </c>
      <c r="X7" s="79">
        <v>465</v>
      </c>
      <c r="Y7" s="103">
        <v>6.2</v>
      </c>
      <c r="AD7" t="s">
        <v>146</v>
      </c>
    </row>
    <row r="8" spans="1:30" x14ac:dyDescent="0.25">
      <c r="A8" s="48"/>
      <c r="B8" s="48"/>
      <c r="C8" s="48" t="s">
        <v>3</v>
      </c>
      <c r="D8" s="48" t="s">
        <v>31</v>
      </c>
      <c r="G8" s="3" t="s">
        <v>120</v>
      </c>
      <c r="H8" t="s">
        <v>121</v>
      </c>
      <c r="I8" t="s">
        <v>122</v>
      </c>
      <c r="J8" s="30" t="s">
        <v>110</v>
      </c>
      <c r="K8" s="30">
        <v>1</v>
      </c>
      <c r="L8" s="30">
        <v>325</v>
      </c>
      <c r="M8" s="30">
        <v>325</v>
      </c>
      <c r="N8" s="43">
        <v>0</v>
      </c>
      <c r="AD8" t="s">
        <v>149</v>
      </c>
    </row>
    <row r="9" spans="1:30" x14ac:dyDescent="0.25">
      <c r="A9" s="48"/>
      <c r="B9" s="48"/>
      <c r="C9" s="48" t="s">
        <v>3</v>
      </c>
      <c r="D9" s="48" t="s">
        <v>32</v>
      </c>
      <c r="G9" s="3" t="s">
        <v>123</v>
      </c>
      <c r="H9" t="s">
        <v>124</v>
      </c>
      <c r="I9" t="s">
        <v>125</v>
      </c>
      <c r="J9" s="30" t="s">
        <v>110</v>
      </c>
      <c r="K9" s="30">
        <v>1</v>
      </c>
      <c r="L9" s="30">
        <v>327</v>
      </c>
      <c r="M9" s="30">
        <v>327</v>
      </c>
      <c r="N9" s="43">
        <v>0</v>
      </c>
      <c r="AD9" t="s">
        <v>152</v>
      </c>
    </row>
    <row r="10" spans="1:30" x14ac:dyDescent="0.25">
      <c r="A10" s="48"/>
      <c r="B10" s="48"/>
      <c r="C10" s="48" t="s">
        <v>3</v>
      </c>
      <c r="D10" s="48" t="s">
        <v>33</v>
      </c>
      <c r="G10" s="3" t="s">
        <v>126</v>
      </c>
      <c r="H10" t="s">
        <v>127</v>
      </c>
      <c r="I10" t="s">
        <v>128</v>
      </c>
      <c r="J10" s="30" t="s">
        <v>110</v>
      </c>
      <c r="K10" s="30">
        <v>1</v>
      </c>
      <c r="L10" s="30">
        <v>450</v>
      </c>
      <c r="M10" s="30">
        <v>450</v>
      </c>
      <c r="N10" s="43">
        <v>0</v>
      </c>
      <c r="R10" s="216" t="s">
        <v>99</v>
      </c>
      <c r="S10" s="216" t="s">
        <v>100</v>
      </c>
      <c r="T10" s="216" t="s">
        <v>101</v>
      </c>
      <c r="U10" s="216" t="s">
        <v>102</v>
      </c>
      <c r="V10" s="216" t="s">
        <v>337</v>
      </c>
      <c r="W10" s="216" t="s">
        <v>338</v>
      </c>
      <c r="X10" s="216" t="s">
        <v>105</v>
      </c>
      <c r="Y10" s="216" t="s">
        <v>106</v>
      </c>
      <c r="Z10" s="216" t="s">
        <v>335</v>
      </c>
      <c r="AA10" s="216" t="s">
        <v>336</v>
      </c>
    </row>
    <row r="11" spans="1:30" x14ac:dyDescent="0.25">
      <c r="A11" s="48"/>
      <c r="B11" s="48"/>
      <c r="C11" s="48" t="s">
        <v>3</v>
      </c>
      <c r="D11" s="48" t="s">
        <v>34</v>
      </c>
      <c r="G11" s="3" t="s">
        <v>129</v>
      </c>
      <c r="H11" t="s">
        <v>130</v>
      </c>
      <c r="I11" t="s">
        <v>131</v>
      </c>
      <c r="J11" s="30" t="s">
        <v>110</v>
      </c>
      <c r="K11" s="30">
        <v>1</v>
      </c>
      <c r="L11" s="30">
        <v>860</v>
      </c>
      <c r="M11" s="30">
        <v>860</v>
      </c>
      <c r="N11" s="43">
        <v>0</v>
      </c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D11" t="s">
        <v>156</v>
      </c>
    </row>
    <row r="12" spans="1:30" x14ac:dyDescent="0.25">
      <c r="A12" s="48"/>
      <c r="B12" s="48"/>
      <c r="C12" s="48" t="s">
        <v>3</v>
      </c>
      <c r="D12" s="48" t="s">
        <v>35</v>
      </c>
      <c r="G12" s="3"/>
      <c r="I12" t="s">
        <v>132</v>
      </c>
      <c r="J12" s="30"/>
      <c r="K12" s="30"/>
      <c r="L12" s="30"/>
      <c r="M12" s="30"/>
      <c r="N12" s="43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D12" t="s">
        <v>159</v>
      </c>
    </row>
    <row r="13" spans="1:30" x14ac:dyDescent="0.25">
      <c r="A13" s="48"/>
      <c r="B13" s="48"/>
      <c r="C13" s="48" t="s">
        <v>4</v>
      </c>
      <c r="D13" s="48" t="s">
        <v>324</v>
      </c>
      <c r="G13" s="3" t="s">
        <v>133</v>
      </c>
      <c r="H13" t="s">
        <v>134</v>
      </c>
      <c r="I13" t="s">
        <v>135</v>
      </c>
      <c r="J13" s="30" t="s">
        <v>136</v>
      </c>
      <c r="K13" s="30">
        <v>1</v>
      </c>
      <c r="L13" s="30">
        <v>70</v>
      </c>
      <c r="M13" s="30">
        <v>95</v>
      </c>
      <c r="N13" s="43">
        <v>0</v>
      </c>
      <c r="R13" s="79" t="s">
        <v>191</v>
      </c>
      <c r="S13" s="79" t="s">
        <v>192</v>
      </c>
      <c r="T13" s="79" t="s">
        <v>193</v>
      </c>
      <c r="U13" s="41" t="s">
        <v>110</v>
      </c>
      <c r="V13" s="41">
        <v>1</v>
      </c>
      <c r="W13" s="41">
        <v>45</v>
      </c>
      <c r="X13" s="41">
        <v>45</v>
      </c>
      <c r="Y13" s="102">
        <v>265</v>
      </c>
      <c r="Z13" s="107" t="s">
        <v>133</v>
      </c>
      <c r="AA13" s="107">
        <v>95</v>
      </c>
      <c r="AD13" t="s">
        <v>162</v>
      </c>
    </row>
    <row r="14" spans="1:30" x14ac:dyDescent="0.25">
      <c r="A14" s="48"/>
      <c r="B14" s="48"/>
      <c r="C14" s="48" t="s">
        <v>4</v>
      </c>
      <c r="D14" s="48" t="s">
        <v>11</v>
      </c>
      <c r="G14" s="3" t="s">
        <v>137</v>
      </c>
      <c r="H14" t="s">
        <v>138</v>
      </c>
      <c r="I14" t="s">
        <v>139</v>
      </c>
      <c r="J14" s="30" t="s">
        <v>136</v>
      </c>
      <c r="K14" s="30">
        <v>1</v>
      </c>
      <c r="L14" s="30">
        <v>100</v>
      </c>
      <c r="M14" s="30">
        <v>138</v>
      </c>
      <c r="N14" s="105">
        <v>5.91</v>
      </c>
      <c r="R14" s="79" t="s">
        <v>194</v>
      </c>
      <c r="S14" s="79" t="s">
        <v>195</v>
      </c>
      <c r="T14" s="79" t="s">
        <v>196</v>
      </c>
      <c r="U14" s="41" t="s">
        <v>110</v>
      </c>
      <c r="V14" s="41">
        <v>1</v>
      </c>
      <c r="W14" s="41">
        <v>99</v>
      </c>
      <c r="X14" s="41">
        <v>99</v>
      </c>
      <c r="Y14" s="102">
        <v>399.63</v>
      </c>
      <c r="Z14" s="107" t="s">
        <v>137</v>
      </c>
      <c r="AA14" s="107">
        <v>138</v>
      </c>
      <c r="AD14" t="s">
        <v>165</v>
      </c>
    </row>
    <row r="15" spans="1:30" x14ac:dyDescent="0.25">
      <c r="A15" s="99" t="s">
        <v>330</v>
      </c>
      <c r="B15" s="48"/>
      <c r="C15" s="48" t="s">
        <v>4</v>
      </c>
      <c r="D15" s="48" t="s">
        <v>12</v>
      </c>
      <c r="G15" s="3" t="s">
        <v>140</v>
      </c>
      <c r="H15" t="s">
        <v>141</v>
      </c>
      <c r="I15" t="s">
        <v>142</v>
      </c>
      <c r="J15" s="30" t="s">
        <v>136</v>
      </c>
      <c r="K15" s="30">
        <v>1</v>
      </c>
      <c r="L15" s="30">
        <v>150</v>
      </c>
      <c r="M15" s="30">
        <v>188</v>
      </c>
      <c r="N15" s="105">
        <v>6.06</v>
      </c>
      <c r="R15" s="79" t="s">
        <v>197</v>
      </c>
      <c r="S15" s="79" t="s">
        <v>198</v>
      </c>
      <c r="T15" s="79" t="s">
        <v>199</v>
      </c>
      <c r="U15" s="41" t="s">
        <v>110</v>
      </c>
      <c r="V15" s="41">
        <v>1</v>
      </c>
      <c r="W15" s="41">
        <v>50</v>
      </c>
      <c r="X15" s="41">
        <v>49.5</v>
      </c>
      <c r="Y15" s="102">
        <v>935</v>
      </c>
      <c r="Z15" s="107" t="s">
        <v>133</v>
      </c>
      <c r="AA15" s="107">
        <v>95</v>
      </c>
      <c r="AD15" t="s">
        <v>168</v>
      </c>
    </row>
    <row r="16" spans="1:30" x14ac:dyDescent="0.25">
      <c r="A16" s="96" t="s">
        <v>332</v>
      </c>
      <c r="B16" s="48"/>
      <c r="C16" s="48" t="s">
        <v>4</v>
      </c>
      <c r="D16" s="48" t="s">
        <v>13</v>
      </c>
      <c r="G16" s="3" t="s">
        <v>143</v>
      </c>
      <c r="H16" t="s">
        <v>144</v>
      </c>
      <c r="I16" t="s">
        <v>145</v>
      </c>
      <c r="J16" s="30" t="s">
        <v>136</v>
      </c>
      <c r="K16" s="30">
        <v>1</v>
      </c>
      <c r="L16" s="30">
        <v>200</v>
      </c>
      <c r="M16" s="30">
        <v>250</v>
      </c>
      <c r="N16" s="105">
        <v>7.11</v>
      </c>
      <c r="R16" s="79" t="s">
        <v>200</v>
      </c>
      <c r="S16" s="79" t="s">
        <v>201</v>
      </c>
      <c r="T16" s="79" t="s">
        <v>202</v>
      </c>
      <c r="U16" s="41" t="s">
        <v>110</v>
      </c>
      <c r="V16" s="41">
        <v>1</v>
      </c>
      <c r="W16" s="41">
        <v>99</v>
      </c>
      <c r="X16" s="41">
        <v>99</v>
      </c>
      <c r="Y16" s="102">
        <v>950</v>
      </c>
      <c r="Z16" s="107" t="s">
        <v>137</v>
      </c>
      <c r="AA16" s="107">
        <v>138</v>
      </c>
    </row>
    <row r="17" spans="1:30" x14ac:dyDescent="0.25">
      <c r="A17" s="96" t="s">
        <v>331</v>
      </c>
      <c r="B17" s="48"/>
      <c r="C17" s="48" t="s">
        <v>4</v>
      </c>
      <c r="D17" s="48" t="s">
        <v>14</v>
      </c>
      <c r="G17" s="3" t="s">
        <v>146</v>
      </c>
      <c r="H17" t="s">
        <v>147</v>
      </c>
      <c r="I17" t="s">
        <v>148</v>
      </c>
      <c r="J17" s="30" t="s">
        <v>136</v>
      </c>
      <c r="K17" s="30">
        <v>1</v>
      </c>
      <c r="L17" s="30">
        <v>250</v>
      </c>
      <c r="M17" s="30">
        <v>295</v>
      </c>
      <c r="N17" s="105">
        <v>6.2</v>
      </c>
      <c r="R17" s="79" t="s">
        <v>203</v>
      </c>
      <c r="S17" s="79" t="s">
        <v>204</v>
      </c>
      <c r="T17" s="79" t="s">
        <v>205</v>
      </c>
      <c r="U17" s="41" t="s">
        <v>110</v>
      </c>
      <c r="V17" s="41">
        <v>1</v>
      </c>
      <c r="W17" s="41">
        <v>50</v>
      </c>
      <c r="X17" s="41">
        <v>51</v>
      </c>
      <c r="Y17" s="102">
        <v>97</v>
      </c>
      <c r="Z17" s="107" t="s">
        <v>133</v>
      </c>
      <c r="AA17" s="107">
        <v>95</v>
      </c>
      <c r="AD17" t="s">
        <v>172</v>
      </c>
    </row>
    <row r="18" spans="1:30" x14ac:dyDescent="0.25">
      <c r="A18" s="48"/>
      <c r="B18" s="48"/>
      <c r="C18" s="48" t="s">
        <v>4</v>
      </c>
      <c r="D18" s="48" t="s">
        <v>15</v>
      </c>
      <c r="G18" s="3" t="s">
        <v>149</v>
      </c>
      <c r="H18" t="s">
        <v>150</v>
      </c>
      <c r="I18" t="s">
        <v>151</v>
      </c>
      <c r="J18" s="30" t="s">
        <v>136</v>
      </c>
      <c r="K18" s="30">
        <v>1</v>
      </c>
      <c r="L18" s="30">
        <v>400</v>
      </c>
      <c r="M18" s="30">
        <v>465</v>
      </c>
      <c r="N18" s="105">
        <v>6.2</v>
      </c>
      <c r="R18" s="79" t="s">
        <v>206</v>
      </c>
      <c r="S18" s="79" t="s">
        <v>207</v>
      </c>
      <c r="T18" s="79" t="s">
        <v>208</v>
      </c>
      <c r="U18" s="41" t="s">
        <v>110</v>
      </c>
      <c r="V18" s="41">
        <v>1</v>
      </c>
      <c r="W18" s="41">
        <v>90</v>
      </c>
      <c r="X18" s="41">
        <v>91</v>
      </c>
      <c r="Y18" s="102">
        <v>155</v>
      </c>
      <c r="Z18" s="107" t="s">
        <v>137</v>
      </c>
      <c r="AA18" s="107">
        <v>138</v>
      </c>
      <c r="AD18" t="s">
        <v>175</v>
      </c>
    </row>
    <row r="19" spans="1:30" x14ac:dyDescent="0.25">
      <c r="A19" s="48"/>
      <c r="B19" s="48"/>
      <c r="C19" s="48" t="s">
        <v>4</v>
      </c>
      <c r="D19" s="48" t="s">
        <v>16</v>
      </c>
      <c r="G19" s="3" t="s">
        <v>152</v>
      </c>
      <c r="H19" t="s">
        <v>153</v>
      </c>
      <c r="I19" t="s">
        <v>154</v>
      </c>
      <c r="J19" s="30" t="s">
        <v>136</v>
      </c>
      <c r="K19" s="30">
        <v>1</v>
      </c>
      <c r="L19" s="30">
        <v>800</v>
      </c>
      <c r="M19" s="30">
        <v>875</v>
      </c>
      <c r="N19" s="43">
        <v>0</v>
      </c>
      <c r="R19" s="79" t="s">
        <v>209</v>
      </c>
      <c r="S19" s="79" t="s">
        <v>210</v>
      </c>
      <c r="T19" s="79" t="s">
        <v>211</v>
      </c>
      <c r="U19" s="41" t="s">
        <v>110</v>
      </c>
      <c r="V19" s="41">
        <v>1</v>
      </c>
      <c r="W19" s="41">
        <v>130</v>
      </c>
      <c r="X19" s="41">
        <v>143</v>
      </c>
      <c r="Y19" s="102">
        <v>198</v>
      </c>
      <c r="Z19" s="107" t="s">
        <v>140</v>
      </c>
      <c r="AA19" s="107">
        <v>188</v>
      </c>
      <c r="AD19" t="s">
        <v>178</v>
      </c>
    </row>
    <row r="20" spans="1:30" x14ac:dyDescent="0.25">
      <c r="A20" s="48"/>
      <c r="B20" s="48"/>
      <c r="C20" s="48" t="s">
        <v>4</v>
      </c>
      <c r="D20" s="48" t="s">
        <v>325</v>
      </c>
      <c r="G20" s="3"/>
      <c r="I20" t="s">
        <v>155</v>
      </c>
      <c r="J20" s="30"/>
      <c r="K20" s="30"/>
      <c r="L20" s="30"/>
      <c r="M20" s="30"/>
      <c r="N20" s="43"/>
      <c r="R20" s="79" t="s">
        <v>212</v>
      </c>
      <c r="S20" s="79" t="s">
        <v>213</v>
      </c>
      <c r="T20" s="79" t="s">
        <v>214</v>
      </c>
      <c r="U20" s="41" t="s">
        <v>110</v>
      </c>
      <c r="V20" s="41">
        <v>1</v>
      </c>
      <c r="W20" s="41">
        <v>260</v>
      </c>
      <c r="X20" s="41">
        <v>257</v>
      </c>
      <c r="Y20" s="102">
        <v>307</v>
      </c>
      <c r="Z20" s="41" t="s">
        <v>149</v>
      </c>
      <c r="AA20" s="41">
        <v>465</v>
      </c>
      <c r="AD20" t="s">
        <v>181</v>
      </c>
    </row>
    <row r="21" spans="1:30" x14ac:dyDescent="0.25">
      <c r="A21" s="48"/>
      <c r="B21" s="48"/>
      <c r="C21" s="48" t="s">
        <v>4</v>
      </c>
      <c r="D21" s="48" t="s">
        <v>17</v>
      </c>
      <c r="G21" s="3" t="s">
        <v>156</v>
      </c>
      <c r="H21" t="s">
        <v>157</v>
      </c>
      <c r="I21" t="s">
        <v>158</v>
      </c>
      <c r="J21" s="30" t="s">
        <v>136</v>
      </c>
      <c r="K21" s="30">
        <v>1</v>
      </c>
      <c r="L21" s="30">
        <v>100</v>
      </c>
      <c r="M21" s="30">
        <v>128</v>
      </c>
      <c r="N21" s="43">
        <v>0</v>
      </c>
      <c r="AD21" t="s">
        <v>184</v>
      </c>
    </row>
    <row r="22" spans="1:30" x14ac:dyDescent="0.25">
      <c r="A22" s="48"/>
      <c r="B22" s="48"/>
      <c r="C22" s="48" t="s">
        <v>4</v>
      </c>
      <c r="D22" s="48" t="s">
        <v>18</v>
      </c>
      <c r="G22" s="3" t="s">
        <v>159</v>
      </c>
      <c r="H22" t="s">
        <v>160</v>
      </c>
      <c r="I22" t="s">
        <v>161</v>
      </c>
      <c r="J22" s="30" t="s">
        <v>136</v>
      </c>
      <c r="K22" s="30">
        <v>1</v>
      </c>
      <c r="L22" s="30">
        <v>175</v>
      </c>
      <c r="M22" s="30">
        <v>215</v>
      </c>
      <c r="N22" s="43">
        <v>0</v>
      </c>
      <c r="AD22" t="s">
        <v>187</v>
      </c>
    </row>
    <row r="23" spans="1:30" x14ac:dyDescent="0.25">
      <c r="A23" s="48"/>
      <c r="B23" s="48"/>
      <c r="C23" s="48" t="s">
        <v>4</v>
      </c>
      <c r="D23" s="48" t="s">
        <v>19</v>
      </c>
      <c r="G23" s="3" t="s">
        <v>162</v>
      </c>
      <c r="H23" t="s">
        <v>163</v>
      </c>
      <c r="I23" t="s">
        <v>164</v>
      </c>
      <c r="J23" s="30" t="s">
        <v>136</v>
      </c>
      <c r="K23" s="30">
        <v>1</v>
      </c>
      <c r="L23" s="30">
        <v>250</v>
      </c>
      <c r="M23" s="30">
        <v>295</v>
      </c>
      <c r="N23" s="43">
        <v>0</v>
      </c>
    </row>
    <row r="24" spans="1:30" x14ac:dyDescent="0.25">
      <c r="A24" s="48"/>
      <c r="B24" s="48"/>
      <c r="C24" s="48" t="s">
        <v>4</v>
      </c>
      <c r="D24" s="48" t="s">
        <v>20</v>
      </c>
      <c r="G24" s="3" t="s">
        <v>165</v>
      </c>
      <c r="H24" t="s">
        <v>166</v>
      </c>
      <c r="I24" t="s">
        <v>167</v>
      </c>
      <c r="J24" s="30" t="s">
        <v>136</v>
      </c>
      <c r="K24" s="30">
        <v>1</v>
      </c>
      <c r="L24" s="30">
        <v>400</v>
      </c>
      <c r="M24" s="30">
        <v>458</v>
      </c>
      <c r="N24" s="43">
        <v>0</v>
      </c>
      <c r="AD24" t="s">
        <v>107</v>
      </c>
    </row>
    <row r="25" spans="1:30" x14ac:dyDescent="0.25">
      <c r="A25" s="48"/>
      <c r="B25" s="48"/>
      <c r="C25" s="48" t="s">
        <v>4</v>
      </c>
      <c r="D25" s="48" t="s">
        <v>21</v>
      </c>
      <c r="G25" s="3" t="s">
        <v>168</v>
      </c>
      <c r="H25" t="s">
        <v>169</v>
      </c>
      <c r="I25" t="s">
        <v>170</v>
      </c>
      <c r="J25" s="30" t="s">
        <v>136</v>
      </c>
      <c r="K25" s="30">
        <v>1</v>
      </c>
      <c r="L25" s="30">
        <v>1000</v>
      </c>
      <c r="M25" s="30">
        <v>1080</v>
      </c>
      <c r="N25" s="43">
        <v>0</v>
      </c>
      <c r="AD25" t="s">
        <v>111</v>
      </c>
    </row>
    <row r="26" spans="1:30" x14ac:dyDescent="0.25">
      <c r="A26" s="48"/>
      <c r="B26" s="48"/>
      <c r="C26" s="48" t="s">
        <v>4</v>
      </c>
      <c r="D26" s="48" t="s">
        <v>326</v>
      </c>
      <c r="G26" s="3"/>
      <c r="I26" t="s">
        <v>171</v>
      </c>
      <c r="J26" s="30"/>
      <c r="K26" s="30"/>
      <c r="L26" s="30"/>
      <c r="M26" s="30"/>
      <c r="N26" s="43"/>
      <c r="AD26" t="s">
        <v>114</v>
      </c>
    </row>
    <row r="27" spans="1:30" x14ac:dyDescent="0.25">
      <c r="A27" s="48"/>
      <c r="B27" s="48"/>
      <c r="C27" s="48" t="s">
        <v>4</v>
      </c>
      <c r="D27" s="48" t="s">
        <v>327</v>
      </c>
      <c r="G27" s="3" t="s">
        <v>172</v>
      </c>
      <c r="H27" t="s">
        <v>173</v>
      </c>
      <c r="I27" t="s">
        <v>174</v>
      </c>
      <c r="J27" s="30" t="s">
        <v>136</v>
      </c>
      <c r="K27" s="30">
        <v>1</v>
      </c>
      <c r="L27" s="30">
        <v>100</v>
      </c>
      <c r="M27" s="30">
        <v>125</v>
      </c>
      <c r="N27" s="43">
        <v>0</v>
      </c>
      <c r="AD27" t="s">
        <v>117</v>
      </c>
    </row>
    <row r="28" spans="1:30" x14ac:dyDescent="0.25">
      <c r="A28" s="48"/>
      <c r="B28" s="48"/>
      <c r="C28" s="48" t="s">
        <v>4</v>
      </c>
      <c r="D28" s="48" t="s">
        <v>22</v>
      </c>
      <c r="G28" s="3" t="s">
        <v>175</v>
      </c>
      <c r="H28" t="s">
        <v>176</v>
      </c>
      <c r="I28" t="s">
        <v>177</v>
      </c>
      <c r="J28" s="30" t="s">
        <v>136</v>
      </c>
      <c r="K28" s="30">
        <v>1</v>
      </c>
      <c r="L28" s="30">
        <v>175</v>
      </c>
      <c r="M28" s="30">
        <v>205</v>
      </c>
      <c r="N28" s="43">
        <v>0</v>
      </c>
      <c r="AD28" t="s">
        <v>120</v>
      </c>
    </row>
    <row r="29" spans="1:30" x14ac:dyDescent="0.25">
      <c r="A29" s="48"/>
      <c r="B29" s="48"/>
      <c r="C29" s="48" t="s">
        <v>5</v>
      </c>
      <c r="D29" s="48" t="s">
        <v>36</v>
      </c>
      <c r="G29" s="3" t="s">
        <v>178</v>
      </c>
      <c r="H29" t="s">
        <v>179</v>
      </c>
      <c r="I29" t="s">
        <v>180</v>
      </c>
      <c r="J29" s="30" t="s">
        <v>136</v>
      </c>
      <c r="K29" s="30">
        <v>1</v>
      </c>
      <c r="L29" s="30">
        <v>250</v>
      </c>
      <c r="M29" s="30">
        <v>290</v>
      </c>
      <c r="N29" s="43">
        <v>0</v>
      </c>
      <c r="AD29" t="s">
        <v>123</v>
      </c>
    </row>
    <row r="30" spans="1:30" x14ac:dyDescent="0.25">
      <c r="A30" s="48"/>
      <c r="B30" s="48"/>
      <c r="C30" s="48" t="s">
        <v>5</v>
      </c>
      <c r="D30" s="48" t="s">
        <v>37</v>
      </c>
      <c r="G30" s="3" t="s">
        <v>181</v>
      </c>
      <c r="H30" t="s">
        <v>182</v>
      </c>
      <c r="I30" t="s">
        <v>183</v>
      </c>
      <c r="J30" s="30" t="s">
        <v>136</v>
      </c>
      <c r="K30" s="30">
        <v>1</v>
      </c>
      <c r="L30" s="30">
        <v>400</v>
      </c>
      <c r="M30" s="30">
        <v>455</v>
      </c>
      <c r="N30" s="43">
        <v>0</v>
      </c>
      <c r="AD30" t="s">
        <v>126</v>
      </c>
    </row>
    <row r="31" spans="1:30" x14ac:dyDescent="0.25">
      <c r="A31" s="48"/>
      <c r="B31" s="48"/>
      <c r="C31" s="48" t="s">
        <v>5</v>
      </c>
      <c r="D31" s="48" t="s">
        <v>38</v>
      </c>
      <c r="G31" s="3" t="s">
        <v>184</v>
      </c>
      <c r="H31" t="s">
        <v>185</v>
      </c>
      <c r="I31" t="s">
        <v>186</v>
      </c>
      <c r="J31" s="30" t="s">
        <v>136</v>
      </c>
      <c r="K31" s="30">
        <v>1</v>
      </c>
      <c r="L31" s="30">
        <v>700</v>
      </c>
      <c r="M31" s="30">
        <v>765</v>
      </c>
      <c r="N31" s="43">
        <v>0</v>
      </c>
      <c r="AD31" t="s">
        <v>129</v>
      </c>
    </row>
    <row r="32" spans="1:30" x14ac:dyDescent="0.25">
      <c r="A32" s="48"/>
      <c r="B32" s="48"/>
      <c r="C32" s="48" t="s">
        <v>6</v>
      </c>
      <c r="D32" s="48" t="s">
        <v>39</v>
      </c>
      <c r="G32" s="3" t="s">
        <v>187</v>
      </c>
      <c r="H32" t="s">
        <v>188</v>
      </c>
      <c r="I32" t="s">
        <v>189</v>
      </c>
      <c r="J32" s="30" t="s">
        <v>136</v>
      </c>
      <c r="K32" s="30">
        <v>1</v>
      </c>
      <c r="L32" s="30">
        <v>1000</v>
      </c>
      <c r="M32" s="30">
        <v>1075</v>
      </c>
      <c r="N32" s="43">
        <v>0</v>
      </c>
    </row>
    <row r="33" spans="1:30" x14ac:dyDescent="0.25">
      <c r="A33" s="48"/>
      <c r="B33" s="48"/>
      <c r="C33" s="48" t="s">
        <v>6</v>
      </c>
      <c r="D33" s="48" t="s">
        <v>40</v>
      </c>
      <c r="G33" s="3"/>
      <c r="I33" t="s">
        <v>190</v>
      </c>
      <c r="J33" s="30"/>
      <c r="K33" s="30"/>
      <c r="L33" s="30"/>
      <c r="M33" s="30"/>
      <c r="N33" s="43"/>
      <c r="AD33" t="s">
        <v>191</v>
      </c>
    </row>
    <row r="34" spans="1:30" x14ac:dyDescent="0.25">
      <c r="A34" s="48"/>
      <c r="B34" s="48"/>
      <c r="C34" s="48" t="s">
        <v>6</v>
      </c>
      <c r="D34" s="48" t="s">
        <v>41</v>
      </c>
      <c r="G34" s="3" t="s">
        <v>191</v>
      </c>
      <c r="H34" t="s">
        <v>192</v>
      </c>
      <c r="I34" t="s">
        <v>193</v>
      </c>
      <c r="J34" s="30" t="s">
        <v>110</v>
      </c>
      <c r="K34" s="30">
        <v>1</v>
      </c>
      <c r="L34" s="30">
        <v>45</v>
      </c>
      <c r="M34" s="30">
        <v>45</v>
      </c>
      <c r="N34" s="105">
        <v>265</v>
      </c>
      <c r="AD34" t="s">
        <v>194</v>
      </c>
    </row>
    <row r="35" spans="1:30" x14ac:dyDescent="0.25">
      <c r="A35" s="48"/>
      <c r="B35" s="48"/>
      <c r="C35" s="48" t="s">
        <v>6</v>
      </c>
      <c r="D35" s="48" t="s">
        <v>42</v>
      </c>
      <c r="G35" s="3" t="s">
        <v>194</v>
      </c>
      <c r="H35" t="s">
        <v>195</v>
      </c>
      <c r="I35" t="s">
        <v>196</v>
      </c>
      <c r="J35" s="30" t="s">
        <v>110</v>
      </c>
      <c r="K35" s="30">
        <v>1</v>
      </c>
      <c r="L35" s="30">
        <v>99</v>
      </c>
      <c r="M35" s="30">
        <v>99</v>
      </c>
      <c r="N35" s="105">
        <v>399.63</v>
      </c>
      <c r="AD35" t="s">
        <v>197</v>
      </c>
    </row>
    <row r="36" spans="1:30" x14ac:dyDescent="0.25">
      <c r="A36" s="48"/>
      <c r="B36" s="48"/>
      <c r="C36" s="48" t="s">
        <v>6</v>
      </c>
      <c r="D36" s="48" t="s">
        <v>43</v>
      </c>
      <c r="G36" s="3" t="s">
        <v>197</v>
      </c>
      <c r="H36" t="s">
        <v>198</v>
      </c>
      <c r="I36" t="s">
        <v>199</v>
      </c>
      <c r="J36" s="30" t="s">
        <v>110</v>
      </c>
      <c r="K36" s="30">
        <v>1</v>
      </c>
      <c r="L36" s="30">
        <v>50</v>
      </c>
      <c r="M36" s="30">
        <v>49.5</v>
      </c>
      <c r="N36" s="105">
        <v>935</v>
      </c>
      <c r="AD36" t="s">
        <v>200</v>
      </c>
    </row>
    <row r="37" spans="1:30" x14ac:dyDescent="0.25">
      <c r="A37" s="48"/>
      <c r="B37" s="48"/>
      <c r="C37" s="48" t="s">
        <v>6</v>
      </c>
      <c r="D37" s="48" t="s">
        <v>44</v>
      </c>
      <c r="G37" s="3" t="s">
        <v>200</v>
      </c>
      <c r="H37" t="s">
        <v>201</v>
      </c>
      <c r="I37" t="s">
        <v>202</v>
      </c>
      <c r="J37" s="30" t="s">
        <v>110</v>
      </c>
      <c r="K37" s="30">
        <v>1</v>
      </c>
      <c r="L37" s="30">
        <v>99</v>
      </c>
      <c r="M37" s="30">
        <v>99</v>
      </c>
      <c r="N37" s="105">
        <v>950</v>
      </c>
      <c r="AD37" t="s">
        <v>203</v>
      </c>
    </row>
    <row r="38" spans="1:30" x14ac:dyDescent="0.25">
      <c r="A38" s="48"/>
      <c r="B38" s="48"/>
      <c r="C38" s="48" t="s">
        <v>6</v>
      </c>
      <c r="D38" s="48" t="s">
        <v>45</v>
      </c>
      <c r="G38" s="3" t="s">
        <v>203</v>
      </c>
      <c r="H38" t="s">
        <v>204</v>
      </c>
      <c r="I38" t="s">
        <v>205</v>
      </c>
      <c r="J38" s="30" t="s">
        <v>110</v>
      </c>
      <c r="K38" s="30">
        <v>1</v>
      </c>
      <c r="L38" s="30">
        <v>50</v>
      </c>
      <c r="M38" s="30">
        <v>51</v>
      </c>
      <c r="N38" s="105">
        <v>97</v>
      </c>
      <c r="AD38" t="s">
        <v>206</v>
      </c>
    </row>
    <row r="39" spans="1:30" x14ac:dyDescent="0.25">
      <c r="A39" s="48"/>
      <c r="B39" s="48"/>
      <c r="C39" s="48" t="s">
        <v>6</v>
      </c>
      <c r="D39" s="48" t="s">
        <v>46</v>
      </c>
      <c r="G39" s="3" t="s">
        <v>206</v>
      </c>
      <c r="H39" t="s">
        <v>207</v>
      </c>
      <c r="I39" t="s">
        <v>208</v>
      </c>
      <c r="J39" s="30" t="s">
        <v>110</v>
      </c>
      <c r="K39" s="30">
        <v>1</v>
      </c>
      <c r="L39" s="30">
        <v>90</v>
      </c>
      <c r="M39" s="30">
        <v>91</v>
      </c>
      <c r="N39" s="105">
        <v>155</v>
      </c>
      <c r="AD39" t="s">
        <v>209</v>
      </c>
    </row>
    <row r="40" spans="1:30" x14ac:dyDescent="0.25">
      <c r="A40" s="48"/>
      <c r="B40" s="48"/>
      <c r="C40" s="48" t="s">
        <v>6</v>
      </c>
      <c r="D40" s="48" t="s">
        <v>47</v>
      </c>
      <c r="G40" s="3" t="s">
        <v>209</v>
      </c>
      <c r="H40" t="s">
        <v>210</v>
      </c>
      <c r="I40" t="s">
        <v>211</v>
      </c>
      <c r="J40" s="30" t="s">
        <v>110</v>
      </c>
      <c r="K40" s="30">
        <v>1</v>
      </c>
      <c r="L40" s="30">
        <v>130</v>
      </c>
      <c r="M40" s="30">
        <v>143</v>
      </c>
      <c r="N40" s="105">
        <v>198</v>
      </c>
      <c r="AD40" t="s">
        <v>212</v>
      </c>
    </row>
    <row r="41" spans="1:30" ht="15.75" thickBot="1" x14ac:dyDescent="0.3">
      <c r="A41" s="48"/>
      <c r="B41" s="48"/>
      <c r="C41" s="48" t="s">
        <v>6</v>
      </c>
      <c r="D41" s="48" t="s">
        <v>48</v>
      </c>
      <c r="G41" s="4" t="s">
        <v>212</v>
      </c>
      <c r="H41" s="5" t="s">
        <v>213</v>
      </c>
      <c r="I41" s="5" t="s">
        <v>214</v>
      </c>
      <c r="J41" s="44" t="s">
        <v>110</v>
      </c>
      <c r="K41" s="44">
        <v>1</v>
      </c>
      <c r="L41" s="44">
        <v>260</v>
      </c>
      <c r="M41" s="44">
        <v>257</v>
      </c>
      <c r="N41" s="106">
        <v>307</v>
      </c>
    </row>
    <row r="42" spans="1:30" x14ac:dyDescent="0.25">
      <c r="A42" s="48"/>
      <c r="B42" s="48"/>
      <c r="C42" s="48" t="s">
        <v>6</v>
      </c>
      <c r="D42" s="48" t="s">
        <v>49</v>
      </c>
      <c r="AD42" t="s">
        <v>137</v>
      </c>
    </row>
    <row r="43" spans="1:30" x14ac:dyDescent="0.25">
      <c r="A43" s="48"/>
      <c r="B43" s="48"/>
      <c r="C43" s="48" t="s">
        <v>6</v>
      </c>
      <c r="D43" s="48" t="s">
        <v>50</v>
      </c>
      <c r="AD43" t="s">
        <v>140</v>
      </c>
    </row>
    <row r="44" spans="1:30" x14ac:dyDescent="0.25">
      <c r="A44" s="48"/>
      <c r="B44" s="48"/>
      <c r="C44" s="48" t="s">
        <v>6</v>
      </c>
      <c r="D44" s="48" t="s">
        <v>51</v>
      </c>
      <c r="AD44" t="s">
        <v>143</v>
      </c>
    </row>
    <row r="45" spans="1:30" x14ac:dyDescent="0.25">
      <c r="A45" s="48"/>
      <c r="B45" s="48"/>
      <c r="C45" s="48" t="s">
        <v>6</v>
      </c>
      <c r="D45" s="48" t="s">
        <v>52</v>
      </c>
      <c r="AD45" t="s">
        <v>146</v>
      </c>
    </row>
    <row r="46" spans="1:30" x14ac:dyDescent="0.25">
      <c r="A46" s="48"/>
      <c r="B46" s="48"/>
      <c r="C46" s="48" t="s">
        <v>6</v>
      </c>
      <c r="D46" s="48" t="s">
        <v>53</v>
      </c>
      <c r="AD46" t="s">
        <v>149</v>
      </c>
    </row>
    <row r="52" spans="1:3" ht="86.25" customHeight="1" x14ac:dyDescent="0.25"/>
    <row r="53" spans="1:3" ht="87.75" customHeight="1" x14ac:dyDescent="0.25"/>
    <row r="54" spans="1:3" ht="87.75" customHeight="1" x14ac:dyDescent="0.25"/>
    <row r="55" spans="1:3" ht="87.75" customHeight="1" x14ac:dyDescent="0.25"/>
    <row r="56" spans="1:3" ht="84" customHeight="1" x14ac:dyDescent="0.25"/>
    <row r="58" spans="1:3" x14ac:dyDescent="0.25">
      <c r="A58" s="223" t="s">
        <v>224</v>
      </c>
      <c r="B58" s="223"/>
      <c r="C58" s="223"/>
    </row>
    <row r="59" spans="1:3" x14ac:dyDescent="0.25">
      <c r="A59" s="48" t="s">
        <v>3</v>
      </c>
      <c r="B59" s="48" t="s">
        <v>282</v>
      </c>
      <c r="C59" s="48" t="s">
        <v>283</v>
      </c>
    </row>
    <row r="60" spans="1:3" x14ac:dyDescent="0.25">
      <c r="A60" s="48" t="s">
        <v>4</v>
      </c>
      <c r="B60" s="48" t="s">
        <v>285</v>
      </c>
      <c r="C60" s="48" t="s">
        <v>284</v>
      </c>
    </row>
    <row r="61" spans="1:3" x14ac:dyDescent="0.25">
      <c r="A61" s="48" t="s">
        <v>5</v>
      </c>
      <c r="B61" s="48" t="s">
        <v>309</v>
      </c>
      <c r="C61" s="48" t="s">
        <v>310</v>
      </c>
    </row>
    <row r="62" spans="1:3" x14ac:dyDescent="0.25">
      <c r="A62" s="48" t="s">
        <v>6</v>
      </c>
      <c r="B62" s="48" t="s">
        <v>286</v>
      </c>
      <c r="C62" s="48" t="s">
        <v>287</v>
      </c>
    </row>
    <row r="65" spans="1:4" x14ac:dyDescent="0.25">
      <c r="A65" s="218" t="s">
        <v>230</v>
      </c>
      <c r="B65" s="219"/>
      <c r="C65" s="219"/>
      <c r="D65" s="220"/>
    </row>
    <row r="66" spans="1:4" ht="84.75" customHeight="1" x14ac:dyDescent="0.25">
      <c r="B66" s="42" t="s">
        <v>6</v>
      </c>
      <c r="C66" s="41" t="s">
        <v>231</v>
      </c>
      <c r="D66" s="41">
        <v>1</v>
      </c>
    </row>
    <row r="67" spans="1:4" ht="84.75" customHeight="1" x14ac:dyDescent="0.25">
      <c r="B67" s="42" t="s">
        <v>5</v>
      </c>
      <c r="C67" s="41" t="s">
        <v>232</v>
      </c>
      <c r="D67" s="41">
        <v>2</v>
      </c>
    </row>
    <row r="68" spans="1:4" ht="82.5" customHeight="1" x14ac:dyDescent="0.25">
      <c r="B68" s="42" t="s">
        <v>4</v>
      </c>
      <c r="C68" s="41" t="s">
        <v>233</v>
      </c>
      <c r="D68" s="41">
        <v>3</v>
      </c>
    </row>
    <row r="69" spans="1:4" ht="84.75" customHeight="1" x14ac:dyDescent="0.25">
      <c r="B69" s="42" t="s">
        <v>3</v>
      </c>
      <c r="C69" s="41" t="s">
        <v>234</v>
      </c>
      <c r="D69" s="41">
        <v>4</v>
      </c>
    </row>
    <row r="70" spans="1:4" ht="84.75" customHeight="1" x14ac:dyDescent="0.25">
      <c r="B70" s="42" t="s">
        <v>312</v>
      </c>
      <c r="C70" s="41" t="s">
        <v>311</v>
      </c>
      <c r="D70" s="41">
        <v>5</v>
      </c>
    </row>
  </sheetData>
  <mergeCells count="14">
    <mergeCell ref="Z10:Z12"/>
    <mergeCell ref="AA10:AA12"/>
    <mergeCell ref="T10:T12"/>
    <mergeCell ref="U10:U12"/>
    <mergeCell ref="V10:V12"/>
    <mergeCell ref="W10:W12"/>
    <mergeCell ref="X10:X12"/>
    <mergeCell ref="Y10:Y12"/>
    <mergeCell ref="S10:S12"/>
    <mergeCell ref="C2:D2"/>
    <mergeCell ref="A65:D65"/>
    <mergeCell ref="G1:H1"/>
    <mergeCell ref="A58:C58"/>
    <mergeCell ref="R10:R12"/>
  </mergeCells>
  <pageMargins left="0.7" right="0.7" top="0.75" bottom="0.75" header="0.3" footer="0.3"/>
  <pageSetup orientation="portrait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20"/>
  <sheetViews>
    <sheetView workbookViewId="0">
      <selection activeCell="G17" sqref="G17"/>
    </sheetView>
  </sheetViews>
  <sheetFormatPr defaultRowHeight="15" x14ac:dyDescent="0.25"/>
  <cols>
    <col min="1" max="1" width="11.28515625" customWidth="1"/>
    <col min="2" max="2" width="60.5703125" bestFit="1" customWidth="1"/>
    <col min="3" max="3" width="16.85546875" bestFit="1" customWidth="1"/>
    <col min="4" max="4" width="10.7109375" bestFit="1" customWidth="1"/>
  </cols>
  <sheetData>
    <row r="1" spans="1:4" x14ac:dyDescent="0.25">
      <c r="A1" t="s">
        <v>88</v>
      </c>
    </row>
    <row r="3" spans="1:4" x14ac:dyDescent="0.25">
      <c r="A3" t="s">
        <v>87</v>
      </c>
      <c r="B3" t="s">
        <v>89</v>
      </c>
    </row>
    <row r="6" spans="1:4" x14ac:dyDescent="0.25">
      <c r="A6" t="s">
        <v>90</v>
      </c>
      <c r="B6" t="s">
        <v>91</v>
      </c>
      <c r="C6" t="s">
        <v>92</v>
      </c>
      <c r="D6" t="s">
        <v>93</v>
      </c>
    </row>
    <row r="7" spans="1:4" x14ac:dyDescent="0.25">
      <c r="A7" s="16">
        <v>1</v>
      </c>
      <c r="B7" t="s">
        <v>94</v>
      </c>
      <c r="C7" t="s">
        <v>95</v>
      </c>
      <c r="D7" s="17">
        <v>42557</v>
      </c>
    </row>
    <row r="8" spans="1:4" x14ac:dyDescent="0.25">
      <c r="A8" s="38" t="s">
        <v>96</v>
      </c>
      <c r="B8" t="s">
        <v>97</v>
      </c>
      <c r="C8" t="s">
        <v>89</v>
      </c>
      <c r="D8" s="17">
        <v>42559</v>
      </c>
    </row>
    <row r="9" spans="1:4" x14ac:dyDescent="0.25">
      <c r="A9" s="38" t="s">
        <v>217</v>
      </c>
      <c r="B9" t="s">
        <v>218</v>
      </c>
      <c r="C9" t="s">
        <v>89</v>
      </c>
      <c r="D9" s="17">
        <v>42559</v>
      </c>
    </row>
    <row r="10" spans="1:4" x14ac:dyDescent="0.25">
      <c r="A10" s="38" t="s">
        <v>221</v>
      </c>
      <c r="B10" t="s">
        <v>222</v>
      </c>
      <c r="C10" t="s">
        <v>89</v>
      </c>
      <c r="D10" s="17">
        <v>42559</v>
      </c>
    </row>
    <row r="11" spans="1:4" x14ac:dyDescent="0.25">
      <c r="A11" s="38" t="s">
        <v>228</v>
      </c>
      <c r="B11" t="s">
        <v>229</v>
      </c>
      <c r="C11" t="s">
        <v>89</v>
      </c>
      <c r="D11" s="17">
        <v>42559</v>
      </c>
    </row>
    <row r="12" spans="1:4" x14ac:dyDescent="0.25">
      <c r="A12" s="38" t="s">
        <v>235</v>
      </c>
      <c r="B12" t="s">
        <v>236</v>
      </c>
      <c r="C12" t="s">
        <v>89</v>
      </c>
      <c r="D12" s="17">
        <v>42562</v>
      </c>
    </row>
    <row r="13" spans="1:4" x14ac:dyDescent="0.25">
      <c r="A13" s="16">
        <v>2</v>
      </c>
      <c r="B13" t="s">
        <v>266</v>
      </c>
      <c r="C13" t="s">
        <v>89</v>
      </c>
      <c r="D13" s="17">
        <v>42562</v>
      </c>
    </row>
    <row r="14" spans="1:4" x14ac:dyDescent="0.25">
      <c r="A14" s="16">
        <v>3</v>
      </c>
      <c r="B14" t="s">
        <v>307</v>
      </c>
      <c r="C14" t="s">
        <v>95</v>
      </c>
      <c r="D14" s="17">
        <v>42587</v>
      </c>
    </row>
    <row r="15" spans="1:4" x14ac:dyDescent="0.25">
      <c r="A15" s="38">
        <v>3.1</v>
      </c>
      <c r="B15" t="s">
        <v>308</v>
      </c>
      <c r="C15" t="s">
        <v>95</v>
      </c>
      <c r="D15" s="17">
        <v>42588</v>
      </c>
    </row>
    <row r="16" spans="1:4" x14ac:dyDescent="0.25">
      <c r="A16" s="38">
        <v>3.2</v>
      </c>
      <c r="B16" t="s">
        <v>328</v>
      </c>
      <c r="C16" t="s">
        <v>95</v>
      </c>
      <c r="D16" s="17">
        <v>42623</v>
      </c>
    </row>
    <row r="17" spans="1:4" x14ac:dyDescent="0.25">
      <c r="A17" s="38">
        <v>3.6</v>
      </c>
      <c r="B17" t="s">
        <v>329</v>
      </c>
      <c r="C17" t="s">
        <v>95</v>
      </c>
      <c r="D17" s="17">
        <v>42772</v>
      </c>
    </row>
    <row r="18" spans="1:4" x14ac:dyDescent="0.25">
      <c r="A18" s="38">
        <v>4.2</v>
      </c>
      <c r="B18" t="s">
        <v>349</v>
      </c>
      <c r="C18" t="s">
        <v>347</v>
      </c>
      <c r="D18" s="17">
        <v>44510</v>
      </c>
    </row>
    <row r="19" spans="1:4" x14ac:dyDescent="0.25">
      <c r="A19" s="38">
        <v>4.3</v>
      </c>
      <c r="B19" t="s">
        <v>354</v>
      </c>
      <c r="C19" t="s">
        <v>355</v>
      </c>
      <c r="D19" s="17">
        <v>45870</v>
      </c>
    </row>
    <row r="20" spans="1:4" x14ac:dyDescent="0.25">
      <c r="A20" s="38">
        <v>4.4000000000000004</v>
      </c>
      <c r="B20" t="s">
        <v>356</v>
      </c>
      <c r="C20" t="s">
        <v>355</v>
      </c>
      <c r="D20" s="17">
        <v>45870</v>
      </c>
    </row>
  </sheetData>
  <sheetProtection algorithmName="SHA-512" hashValue="GLYAtBHAx5Np8TTFHVMEpBqvRZ+EiEVFOc+pVWMORr7UhOjl8xfP9p7P4IBFPHrsuA3Oxv4dPCEfVjaDPtiq6Q==" saltValue="jGoUCHVLik1iAbA91xWbk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B000617BA075498E37F52E0DED6404" ma:contentTypeVersion="12" ma:contentTypeDescription="Create a new document." ma:contentTypeScope="" ma:versionID="52db540c5b991d050e925da3d9470858">
  <xsd:schema xmlns:xsd="http://www.w3.org/2001/XMLSchema" xmlns:xs="http://www.w3.org/2001/XMLSchema" xmlns:p="http://schemas.microsoft.com/office/2006/metadata/properties" xmlns:ns1="http://schemas.microsoft.com/sharepoint/v3" xmlns:ns2="cbc74c14-02a4-46af-926d-0fbb104e9968" xmlns:ns3="7ac9e20b-1dbf-4037-8b68-087444dc2ecf" targetNamespace="http://schemas.microsoft.com/office/2006/metadata/properties" ma:root="true" ma:fieldsID="8cad62cae85da00c9f564b60f0ebae8f" ns1:_="" ns2:_="" ns3:_="">
    <xsd:import namespace="http://schemas.microsoft.com/sharepoint/v3"/>
    <xsd:import namespace="cbc74c14-02a4-46af-926d-0fbb104e9968"/>
    <xsd:import namespace="7ac9e20b-1dbf-4037-8b68-087444dc2e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c74c14-02a4-46af-926d-0fbb104e99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9e20b-1dbf-4037-8b68-087444dc2ec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283D52-F6F5-47C9-AAAE-7AF5B6419D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c74c14-02a4-46af-926d-0fbb104e9968"/>
    <ds:schemaRef ds:uri="7ac9e20b-1dbf-4037-8b68-087444dc2e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C5D740-3EC1-44AC-AD41-9863527145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B564E3-5E30-40FA-9055-7C1C497CBF39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ac9e20b-1dbf-4037-8b68-087444dc2ecf"/>
    <ds:schemaRef ds:uri="cbc74c14-02a4-46af-926d-0fbb104e9968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a8ee12a3-5bcd-4f4e-b3f4-bbf43d9c570a}" enabled="0" method="" siteId="{a8ee12a3-5bcd-4f4e-b3f4-bbf43d9c570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Instructions</vt:lpstr>
      <vt:lpstr>General Info</vt:lpstr>
      <vt:lpstr>Calculator</vt:lpstr>
      <vt:lpstr>LOA Template</vt:lpstr>
      <vt:lpstr>Lookups</vt:lpstr>
      <vt:lpstr>Changelog</vt:lpstr>
      <vt:lpstr>Blank</vt:lpstr>
      <vt:lpstr>Install_Type</vt:lpstr>
      <vt:lpstr>ME_logo</vt:lpstr>
      <vt:lpstr>ME_SVC_CTR</vt:lpstr>
      <vt:lpstr>NC_Post_Fixt_Code</vt:lpstr>
      <vt:lpstr>Op_Co</vt:lpstr>
      <vt:lpstr>PN_logo</vt:lpstr>
      <vt:lpstr>PN_SVC_CTR</vt:lpstr>
      <vt:lpstr>Post_Fixture_Code</vt:lpstr>
      <vt:lpstr>PP_logo</vt:lpstr>
      <vt:lpstr>PP_SVC_CTR</vt:lpstr>
      <vt:lpstr>Pre_Fixture_Code</vt:lpstr>
      <vt:lpstr>'LOA Template'!Print_Area</vt:lpstr>
      <vt:lpstr>WPP_logo</vt:lpstr>
      <vt:lpstr>WPP_SVC_CTR</vt:lpstr>
    </vt:vector>
  </TitlesOfParts>
  <Company>Roth Bros. Inc. a Sodexo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C. Hall</dc:creator>
  <cp:lastModifiedBy>Jacob Steele</cp:lastModifiedBy>
  <cp:lastPrinted>2021-10-26T23:22:58Z</cp:lastPrinted>
  <dcterms:created xsi:type="dcterms:W3CDTF">2016-06-20T19:55:28Z</dcterms:created>
  <dcterms:modified xsi:type="dcterms:W3CDTF">2025-08-26T18:53:06Z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0x01010034B000617BA075498E37F52E0DED6404</vt:lpwstr>
  </property>
</Properties>
</file>